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0EF" lockStructure="1"/>
  <bookViews>
    <workbookView xWindow="9525" yWindow="-15" windowWidth="9585" windowHeight="8265" tabRatio="801" activeTab="5"/>
  </bookViews>
  <sheets>
    <sheet name="Нагрузки" sheetId="18" r:id="rId1"/>
    <sheet name="Рамы СтУ" sheetId="4" r:id="rId2"/>
    <sheet name="Полки наборные " sheetId="5" r:id="rId3"/>
    <sheet name="Рамы СтУ Розница" sheetId="3" state="hidden" r:id="rId4"/>
    <sheet name="Балки и Полки-вкладыши" sheetId="6" r:id="rId5"/>
    <sheet name="Элементы" sheetId="8" r:id="rId6"/>
    <sheet name="Комплектность Рам СтУ" sheetId="2" state="hidden" r:id="rId7"/>
    <sheet name="Лист1" sheetId="19" state="hidden" r:id="rId8"/>
    <sheet name="System1" sheetId="21" state="hidden" r:id="rId9"/>
  </sheets>
  <definedNames>
    <definedName name="_xlnm.Print_Area" localSheetId="6">'Комплектность Рам СтУ'!$B$2:$J$43</definedName>
    <definedName name="_xlnm.Print_Area" localSheetId="0">Нагрузки!$B$1:$K$129</definedName>
    <definedName name="_xlnm.Print_Area" localSheetId="2">'Полки наборные '!$B$1:$E$134</definedName>
  </definedNames>
  <calcPr calcId="145621"/>
</workbook>
</file>

<file path=xl/calcChain.xml><?xml version="1.0" encoding="utf-8"?>
<calcChain xmlns="http://schemas.openxmlformats.org/spreadsheetml/2006/main">
  <c r="D46" i="6" l="1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44" i="4" l="1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P44" i="4" l="1"/>
  <c r="O44" i="4"/>
  <c r="N44" i="4"/>
  <c r="M44" i="4"/>
  <c r="L44" i="4"/>
  <c r="K44" i="4"/>
  <c r="J44" i="4"/>
  <c r="I44" i="4"/>
  <c r="H44" i="4"/>
  <c r="G44" i="4"/>
  <c r="F44" i="4"/>
  <c r="E44" i="4"/>
  <c r="P43" i="4"/>
  <c r="O43" i="4"/>
  <c r="N43" i="4"/>
  <c r="M43" i="4"/>
  <c r="L43" i="4"/>
  <c r="K43" i="4"/>
  <c r="J43" i="4"/>
  <c r="I43" i="4"/>
  <c r="H43" i="4"/>
  <c r="G43" i="4"/>
  <c r="F43" i="4"/>
  <c r="E43" i="4"/>
  <c r="P42" i="4"/>
  <c r="O42" i="4"/>
  <c r="N42" i="4"/>
  <c r="M42" i="4"/>
  <c r="L42" i="4"/>
  <c r="K42" i="4"/>
  <c r="J42" i="4"/>
  <c r="I42" i="4"/>
  <c r="H42" i="4"/>
  <c r="G42" i="4"/>
  <c r="F42" i="4"/>
  <c r="E42" i="4"/>
  <c r="P41" i="4"/>
  <c r="O41" i="4"/>
  <c r="N41" i="4"/>
  <c r="M41" i="4"/>
  <c r="L41" i="4"/>
  <c r="K41" i="4"/>
  <c r="J41" i="4"/>
  <c r="I41" i="4"/>
  <c r="H41" i="4"/>
  <c r="G41" i="4"/>
  <c r="F41" i="4"/>
  <c r="E41" i="4"/>
  <c r="P40" i="4"/>
  <c r="O40" i="4"/>
  <c r="N40" i="4"/>
  <c r="M40" i="4"/>
  <c r="L40" i="4"/>
  <c r="K40" i="4"/>
  <c r="J40" i="4"/>
  <c r="I40" i="4"/>
  <c r="H40" i="4"/>
  <c r="G40" i="4"/>
  <c r="F40" i="4"/>
  <c r="E40" i="4"/>
  <c r="P39" i="4"/>
  <c r="O39" i="4"/>
  <c r="N39" i="4"/>
  <c r="M39" i="4"/>
  <c r="L39" i="4"/>
  <c r="K39" i="4"/>
  <c r="J39" i="4"/>
  <c r="I39" i="4"/>
  <c r="H39" i="4"/>
  <c r="G39" i="4"/>
  <c r="F39" i="4"/>
  <c r="E39" i="4"/>
  <c r="P38" i="4"/>
  <c r="O38" i="4"/>
  <c r="N38" i="4"/>
  <c r="M38" i="4"/>
  <c r="L38" i="4"/>
  <c r="K38" i="4"/>
  <c r="J38" i="4"/>
  <c r="I38" i="4"/>
  <c r="H38" i="4"/>
  <c r="G38" i="4"/>
  <c r="F38" i="4"/>
  <c r="E38" i="4"/>
  <c r="P37" i="4"/>
  <c r="O37" i="4"/>
  <c r="N37" i="4"/>
  <c r="M37" i="4"/>
  <c r="L37" i="4"/>
  <c r="K37" i="4"/>
  <c r="J37" i="4"/>
  <c r="I37" i="4"/>
  <c r="H37" i="4"/>
  <c r="G37" i="4"/>
  <c r="F37" i="4"/>
  <c r="E37" i="4"/>
  <c r="P36" i="4"/>
  <c r="O36" i="4"/>
  <c r="N36" i="4"/>
  <c r="M36" i="4"/>
  <c r="L36" i="4"/>
  <c r="K36" i="4"/>
  <c r="J36" i="4"/>
  <c r="I36" i="4"/>
  <c r="H36" i="4"/>
  <c r="G36" i="4"/>
  <c r="F36" i="4"/>
  <c r="E36" i="4"/>
  <c r="P35" i="4"/>
  <c r="O35" i="4"/>
  <c r="N35" i="4"/>
  <c r="M35" i="4"/>
  <c r="L35" i="4"/>
  <c r="K35" i="4"/>
  <c r="J35" i="4"/>
  <c r="I35" i="4"/>
  <c r="H35" i="4"/>
  <c r="G35" i="4"/>
  <c r="F35" i="4"/>
  <c r="E35" i="4"/>
  <c r="P34" i="4"/>
  <c r="O34" i="4"/>
  <c r="N34" i="4"/>
  <c r="M34" i="4"/>
  <c r="L34" i="4"/>
  <c r="K34" i="4"/>
  <c r="J34" i="4"/>
  <c r="I34" i="4"/>
  <c r="H34" i="4"/>
  <c r="G34" i="4"/>
  <c r="F34" i="4"/>
  <c r="E34" i="4"/>
  <c r="P33" i="4"/>
  <c r="O33" i="4"/>
  <c r="N33" i="4"/>
  <c r="M33" i="4"/>
  <c r="L33" i="4"/>
  <c r="K33" i="4"/>
  <c r="J33" i="4"/>
  <c r="I33" i="4"/>
  <c r="H33" i="4"/>
  <c r="G33" i="4"/>
  <c r="F33" i="4"/>
  <c r="E33" i="4"/>
  <c r="P32" i="4"/>
  <c r="O32" i="4"/>
  <c r="N32" i="4"/>
  <c r="M32" i="4"/>
  <c r="L32" i="4"/>
  <c r="K32" i="4"/>
  <c r="J32" i="4"/>
  <c r="I32" i="4"/>
  <c r="H32" i="4"/>
  <c r="G32" i="4"/>
  <c r="F32" i="4"/>
  <c r="E32" i="4"/>
  <c r="P31" i="4"/>
  <c r="O31" i="4"/>
  <c r="N31" i="4"/>
  <c r="M31" i="4"/>
  <c r="L31" i="4"/>
  <c r="K31" i="4"/>
  <c r="J31" i="4"/>
  <c r="I31" i="4"/>
  <c r="H31" i="4"/>
  <c r="G31" i="4"/>
  <c r="F31" i="4"/>
  <c r="E31" i="4"/>
  <c r="P30" i="4"/>
  <c r="O30" i="4"/>
  <c r="N30" i="4"/>
  <c r="M30" i="4"/>
  <c r="L30" i="4"/>
  <c r="K30" i="4"/>
  <c r="J30" i="4"/>
  <c r="I30" i="4"/>
  <c r="H30" i="4"/>
  <c r="G30" i="4"/>
  <c r="F30" i="4"/>
  <c r="E30" i="4"/>
  <c r="P29" i="4"/>
  <c r="O29" i="4"/>
  <c r="N29" i="4"/>
  <c r="M29" i="4"/>
  <c r="L29" i="4"/>
  <c r="K29" i="4"/>
  <c r="J29" i="4"/>
  <c r="I29" i="4"/>
  <c r="H29" i="4"/>
  <c r="G29" i="4"/>
  <c r="F29" i="4"/>
  <c r="E29" i="4"/>
  <c r="P28" i="4"/>
  <c r="O28" i="4"/>
  <c r="N28" i="4"/>
  <c r="M28" i="4"/>
  <c r="L28" i="4"/>
  <c r="K28" i="4"/>
  <c r="J28" i="4"/>
  <c r="I28" i="4"/>
  <c r="H28" i="4"/>
  <c r="G28" i="4"/>
  <c r="F28" i="4"/>
  <c r="E28" i="4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E25" i="4"/>
  <c r="P24" i="4"/>
  <c r="O24" i="4"/>
  <c r="N24" i="4"/>
  <c r="M24" i="4"/>
  <c r="L24" i="4"/>
  <c r="K24" i="4"/>
  <c r="J24" i="4"/>
  <c r="I24" i="4"/>
  <c r="H24" i="4"/>
  <c r="G24" i="4"/>
  <c r="F24" i="4"/>
  <c r="E24" i="4"/>
  <c r="P23" i="4"/>
  <c r="O23" i="4"/>
  <c r="N23" i="4"/>
  <c r="M23" i="4"/>
  <c r="L23" i="4"/>
  <c r="K23" i="4"/>
  <c r="J23" i="4"/>
  <c r="I23" i="4"/>
  <c r="H23" i="4"/>
  <c r="G23" i="4"/>
  <c r="F23" i="4"/>
  <c r="E23" i="4"/>
  <c r="P22" i="4"/>
  <c r="O22" i="4"/>
  <c r="N22" i="4"/>
  <c r="M22" i="4"/>
  <c r="L22" i="4"/>
  <c r="K22" i="4"/>
  <c r="J22" i="4"/>
  <c r="I22" i="4"/>
  <c r="H22" i="4"/>
  <c r="G22" i="4"/>
  <c r="F22" i="4"/>
  <c r="E22" i="4"/>
  <c r="P21" i="4"/>
  <c r="O21" i="4"/>
  <c r="N21" i="4"/>
  <c r="M21" i="4"/>
  <c r="L21" i="4"/>
  <c r="K21" i="4"/>
  <c r="J21" i="4"/>
  <c r="I21" i="4"/>
  <c r="H21" i="4"/>
  <c r="G21" i="4"/>
  <c r="F21" i="4"/>
  <c r="E21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18" i="4"/>
  <c r="O18" i="4"/>
  <c r="N18" i="4"/>
  <c r="M18" i="4"/>
  <c r="L18" i="4"/>
  <c r="K18" i="4"/>
  <c r="J18" i="4"/>
  <c r="I18" i="4"/>
  <c r="H18" i="4"/>
  <c r="G18" i="4"/>
  <c r="F18" i="4"/>
  <c r="E18" i="4"/>
  <c r="P17" i="4"/>
  <c r="O17" i="4"/>
  <c r="N17" i="4"/>
  <c r="M17" i="4"/>
  <c r="L17" i="4"/>
  <c r="K17" i="4"/>
  <c r="J17" i="4"/>
  <c r="I17" i="4"/>
  <c r="H17" i="4"/>
  <c r="G17" i="4"/>
  <c r="F17" i="4"/>
  <c r="E17" i="4"/>
  <c r="P16" i="4"/>
  <c r="O16" i="4"/>
  <c r="N16" i="4"/>
  <c r="M16" i="4"/>
  <c r="L16" i="4"/>
  <c r="K16" i="4"/>
  <c r="J16" i="4"/>
  <c r="I16" i="4"/>
  <c r="H16" i="4"/>
  <c r="G16" i="4"/>
  <c r="F16" i="4"/>
  <c r="E16" i="4"/>
  <c r="P15" i="4"/>
  <c r="O15" i="4"/>
  <c r="N15" i="4"/>
  <c r="M15" i="4"/>
  <c r="L15" i="4"/>
  <c r="K15" i="4"/>
  <c r="J15" i="4"/>
  <c r="I15" i="4"/>
  <c r="H15" i="4"/>
  <c r="G15" i="4"/>
  <c r="F15" i="4"/>
  <c r="E15" i="4"/>
  <c r="P14" i="4"/>
  <c r="O14" i="4"/>
  <c r="N14" i="4"/>
  <c r="M14" i="4"/>
  <c r="L14" i="4"/>
  <c r="K14" i="4"/>
  <c r="J14" i="4"/>
  <c r="I14" i="4"/>
  <c r="H14" i="4"/>
  <c r="G14" i="4"/>
  <c r="F14" i="4"/>
  <c r="E14" i="4"/>
  <c r="P13" i="4"/>
  <c r="O13" i="4"/>
  <c r="N13" i="4"/>
  <c r="M13" i="4"/>
  <c r="L13" i="4"/>
  <c r="K13" i="4"/>
  <c r="J13" i="4"/>
  <c r="I13" i="4"/>
  <c r="H13" i="4"/>
  <c r="G13" i="4"/>
  <c r="F13" i="4"/>
  <c r="E13" i="4"/>
  <c r="P12" i="4"/>
  <c r="O12" i="4"/>
  <c r="N12" i="4"/>
  <c r="M12" i="4"/>
  <c r="L12" i="4"/>
  <c r="K12" i="4"/>
  <c r="J12" i="4"/>
  <c r="I12" i="4"/>
  <c r="H12" i="4"/>
  <c r="G12" i="4"/>
  <c r="F12" i="4"/>
  <c r="E12" i="4"/>
  <c r="P11" i="4"/>
  <c r="O11" i="4"/>
  <c r="N11" i="4"/>
  <c r="M11" i="4"/>
  <c r="L11" i="4"/>
  <c r="K11" i="4"/>
  <c r="J11" i="4"/>
  <c r="I11" i="4"/>
  <c r="H11" i="4"/>
  <c r="G11" i="4"/>
  <c r="F11" i="4"/>
  <c r="E11" i="4"/>
  <c r="P10" i="4"/>
  <c r="O10" i="4"/>
  <c r="N10" i="4"/>
  <c r="M10" i="4"/>
  <c r="L10" i="4"/>
  <c r="K10" i="4"/>
  <c r="J10" i="4"/>
  <c r="I10" i="4"/>
  <c r="H10" i="4"/>
  <c r="G10" i="4"/>
  <c r="F10" i="4"/>
  <c r="E10" i="4"/>
  <c r="P9" i="4"/>
  <c r="O9" i="4"/>
  <c r="N9" i="4"/>
  <c r="M9" i="4"/>
  <c r="L9" i="4"/>
  <c r="K9" i="4"/>
  <c r="J9" i="4"/>
  <c r="I9" i="4"/>
  <c r="H9" i="4"/>
  <c r="G9" i="4"/>
  <c r="F9" i="4"/>
  <c r="E9" i="4"/>
  <c r="P8" i="4"/>
  <c r="O8" i="4"/>
  <c r="N8" i="4"/>
  <c r="M8" i="4"/>
  <c r="L8" i="4"/>
  <c r="K8" i="4"/>
  <c r="J8" i="4"/>
  <c r="I8" i="4"/>
  <c r="H8" i="4"/>
  <c r="G8" i="4"/>
  <c r="F8" i="4"/>
  <c r="E8" i="4"/>
  <c r="P7" i="4"/>
  <c r="O7" i="4"/>
  <c r="N7" i="4"/>
  <c r="M7" i="4"/>
  <c r="L7" i="4"/>
  <c r="K7" i="4"/>
  <c r="J7" i="4"/>
  <c r="I7" i="4"/>
  <c r="H7" i="4"/>
  <c r="G7" i="4"/>
  <c r="F7" i="4"/>
  <c r="E7" i="4"/>
  <c r="P6" i="4"/>
  <c r="O6" i="4"/>
  <c r="N6" i="4"/>
  <c r="M6" i="4"/>
  <c r="L6" i="4"/>
  <c r="K6" i="4"/>
  <c r="J6" i="4"/>
  <c r="I6" i="4"/>
  <c r="H6" i="4"/>
  <c r="G6" i="4"/>
  <c r="F6" i="4"/>
  <c r="E6" i="4"/>
  <c r="P5" i="4"/>
  <c r="O5" i="4"/>
  <c r="N5" i="4"/>
  <c r="M5" i="4"/>
  <c r="L5" i="4"/>
  <c r="K5" i="4"/>
  <c r="J5" i="4"/>
  <c r="I5" i="4"/>
  <c r="H5" i="4"/>
  <c r="G5" i="4"/>
  <c r="F5" i="4"/>
  <c r="E5" i="4"/>
  <c r="P4" i="4"/>
  <c r="O4" i="4"/>
  <c r="N4" i="4"/>
  <c r="M4" i="4"/>
  <c r="L4" i="4"/>
  <c r="K4" i="4"/>
  <c r="J4" i="4"/>
  <c r="I4" i="4"/>
  <c r="H4" i="4"/>
  <c r="G4" i="4"/>
  <c r="F4" i="4"/>
  <c r="E4" i="4"/>
  <c r="D143" i="5" l="1"/>
  <c r="D142" i="5"/>
  <c r="D141" i="5"/>
  <c r="D140" i="5"/>
  <c r="D139" i="5"/>
  <c r="D138" i="5"/>
  <c r="D137" i="5"/>
  <c r="D136" i="5"/>
  <c r="D135" i="5"/>
  <c r="E135" i="5" s="1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E118" i="5" s="1"/>
  <c r="D117" i="5"/>
  <c r="D116" i="5"/>
  <c r="D115" i="5"/>
  <c r="D114" i="5"/>
  <c r="D113" i="5"/>
  <c r="D112" i="5"/>
  <c r="D111" i="5"/>
  <c r="D110" i="5"/>
  <c r="D109" i="5"/>
  <c r="D108" i="5"/>
  <c r="D107" i="5"/>
  <c r="E107" i="5" s="1"/>
  <c r="D106" i="5"/>
  <c r="D105" i="5"/>
  <c r="D104" i="5"/>
  <c r="D103" i="5"/>
  <c r="D102" i="5"/>
  <c r="E102" i="5" s="1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E138" i="5"/>
  <c r="E116" i="5"/>
  <c r="E106" i="5"/>
  <c r="E104" i="5"/>
  <c r="E92" i="5"/>
  <c r="E90" i="5"/>
  <c r="E88" i="5"/>
  <c r="M3" i="3"/>
  <c r="E75" i="5" l="1"/>
  <c r="E89" i="5"/>
  <c r="E101" i="5"/>
  <c r="E125" i="5"/>
  <c r="E130" i="5"/>
  <c r="E134" i="5"/>
  <c r="E46" i="5"/>
  <c r="E140" i="5"/>
  <c r="C143" i="5"/>
  <c r="E110" i="5"/>
  <c r="E93" i="5"/>
  <c r="E120" i="5"/>
  <c r="E121" i="5"/>
  <c r="E132" i="5"/>
  <c r="E59" i="5"/>
  <c r="E87" i="5"/>
  <c r="E91" i="5"/>
  <c r="E103" i="5"/>
  <c r="E105" i="5"/>
  <c r="E117" i="5"/>
  <c r="E119" i="5"/>
  <c r="E122" i="5"/>
  <c r="E124" i="5"/>
  <c r="E128" i="5"/>
  <c r="E129" i="5"/>
  <c r="E131" i="5"/>
  <c r="E133" i="5"/>
  <c r="E136" i="5"/>
  <c r="E142" i="5"/>
  <c r="E115" i="5"/>
  <c r="E47" i="5"/>
  <c r="E62" i="5"/>
  <c r="E74" i="5"/>
  <c r="E76" i="5"/>
  <c r="E77" i="5"/>
  <c r="E78" i="5"/>
  <c r="E73" i="5"/>
  <c r="E35" i="5"/>
  <c r="E49" i="5"/>
  <c r="E50" i="5"/>
  <c r="E45" i="5"/>
  <c r="E60" i="5"/>
  <c r="E61" i="5"/>
  <c r="E63" i="5"/>
  <c r="E64" i="5"/>
  <c r="E31" i="5"/>
  <c r="E48" i="5"/>
  <c r="E33" i="5"/>
  <c r="E34" i="5"/>
  <c r="E36" i="5"/>
  <c r="E32" i="5"/>
  <c r="E20" i="5"/>
  <c r="E21" i="5"/>
  <c r="E22" i="5"/>
  <c r="E18" i="5"/>
  <c r="E19" i="5"/>
  <c r="E23" i="5"/>
  <c r="E143" i="5" l="1"/>
  <c r="E141" i="5"/>
  <c r="E139" i="5"/>
  <c r="E137" i="5"/>
  <c r="E127" i="5"/>
  <c r="E126" i="5"/>
  <c r="E123" i="5"/>
  <c r="E112" i="5"/>
  <c r="E108" i="5"/>
  <c r="E114" i="5"/>
  <c r="E111" i="5"/>
  <c r="E113" i="5"/>
  <c r="E109" i="5"/>
  <c r="E99" i="5"/>
  <c r="E98" i="5"/>
  <c r="E95" i="5"/>
  <c r="E94" i="5"/>
  <c r="E100" i="5"/>
  <c r="E96" i="5"/>
  <c r="E97" i="5"/>
  <c r="E83" i="5"/>
  <c r="E81" i="5"/>
  <c r="E79" i="5"/>
  <c r="E80" i="5"/>
  <c r="E85" i="5"/>
  <c r="E86" i="5"/>
  <c r="E84" i="5"/>
  <c r="E82" i="5"/>
  <c r="E71" i="5"/>
  <c r="E66" i="5"/>
  <c r="E65" i="5"/>
  <c r="E67" i="5"/>
  <c r="E69" i="5"/>
  <c r="E72" i="5"/>
  <c r="E70" i="5"/>
  <c r="E68" i="5"/>
  <c r="E54" i="5"/>
  <c r="E53" i="5"/>
  <c r="E55" i="5"/>
  <c r="E58" i="5"/>
  <c r="E51" i="5"/>
  <c r="E57" i="5"/>
  <c r="E52" i="5"/>
  <c r="E56" i="5"/>
  <c r="E41" i="5"/>
  <c r="E43" i="5"/>
  <c r="E44" i="5"/>
  <c r="E39" i="5"/>
  <c r="E40" i="5"/>
  <c r="E42" i="5"/>
  <c r="E37" i="5"/>
  <c r="E38" i="5"/>
  <c r="E30" i="5"/>
  <c r="E26" i="5"/>
  <c r="E25" i="5"/>
  <c r="E27" i="5"/>
  <c r="E29" i="5"/>
  <c r="E28" i="5"/>
  <c r="E24" i="5"/>
  <c r="E15" i="5"/>
  <c r="E14" i="5"/>
  <c r="E13" i="5"/>
  <c r="E16" i="5"/>
  <c r="E12" i="5"/>
  <c r="E11" i="5"/>
  <c r="E17" i="5"/>
  <c r="E10" i="5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D13" i="8"/>
  <c r="D12" i="8"/>
  <c r="D11" i="8"/>
  <c r="D10" i="8"/>
  <c r="D9" i="8"/>
  <c r="D8" i="8"/>
  <c r="D7" i="8"/>
  <c r="D6" i="8"/>
  <c r="D5" i="8"/>
  <c r="D4" i="8"/>
  <c r="D3" i="8"/>
  <c r="D14" i="8"/>
  <c r="E14" i="8" s="1"/>
  <c r="E5" i="8" l="1"/>
  <c r="E3" i="5"/>
  <c r="E9" i="8"/>
  <c r="E13" i="8"/>
  <c r="E11" i="8"/>
  <c r="E7" i="8"/>
  <c r="E6" i="8"/>
  <c r="E10" i="8"/>
  <c r="E4" i="8"/>
  <c r="E8" i="8"/>
  <c r="E12" i="8"/>
  <c r="E3" i="8"/>
  <c r="D15" i="3" l="1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H43" i="3"/>
  <c r="H42" i="3"/>
  <c r="H41" i="3"/>
  <c r="H40" i="3"/>
  <c r="H39" i="3"/>
  <c r="F43" i="3"/>
  <c r="F42" i="3"/>
  <c r="F41" i="3"/>
  <c r="F40" i="3"/>
  <c r="F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43" i="3"/>
  <c r="E42" i="3"/>
  <c r="E41" i="3"/>
  <c r="E40" i="3"/>
  <c r="E39" i="3"/>
  <c r="D39" i="3"/>
  <c r="E38" i="3"/>
  <c r="E37" i="3"/>
  <c r="E36" i="3"/>
  <c r="E35" i="3"/>
  <c r="E34" i="3"/>
  <c r="D34" i="3"/>
  <c r="E33" i="3"/>
  <c r="E32" i="3"/>
  <c r="E31" i="3"/>
  <c r="E30" i="3"/>
  <c r="E29" i="3"/>
  <c r="E28" i="3"/>
  <c r="D28" i="3"/>
  <c r="E27" i="3"/>
  <c r="E26" i="3"/>
  <c r="E25" i="3"/>
  <c r="E24" i="3"/>
  <c r="E23" i="3"/>
  <c r="D23" i="3"/>
  <c r="E22" i="3"/>
  <c r="E21" i="3"/>
  <c r="E20" i="3"/>
  <c r="E19" i="3"/>
  <c r="E18" i="3"/>
  <c r="E17" i="3"/>
  <c r="D17" i="3"/>
  <c r="E16" i="3"/>
  <c r="E15" i="3"/>
  <c r="E14" i="3"/>
  <c r="E13" i="3"/>
  <c r="E12" i="3"/>
  <c r="D12" i="3"/>
  <c r="E11" i="3"/>
  <c r="E10" i="3"/>
  <c r="E9" i="3"/>
  <c r="E8" i="3"/>
  <c r="E7" i="3"/>
  <c r="E6" i="3"/>
  <c r="E5" i="3"/>
  <c r="E4" i="3"/>
  <c r="E3" i="3"/>
  <c r="D3" i="3"/>
  <c r="D43" i="3"/>
  <c r="D42" i="3"/>
  <c r="D41" i="3"/>
  <c r="D40" i="3"/>
  <c r="D38" i="3"/>
  <c r="D37" i="3"/>
  <c r="D36" i="3"/>
  <c r="D35" i="3"/>
  <c r="D33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6" i="3"/>
  <c r="D14" i="3"/>
  <c r="D13" i="3"/>
  <c r="D11" i="3"/>
  <c r="D10" i="3"/>
  <c r="D9" i="3"/>
  <c r="D8" i="3"/>
  <c r="D7" i="3"/>
  <c r="D6" i="3"/>
  <c r="D5" i="3"/>
  <c r="D4" i="3"/>
  <c r="E3" i="6" l="1"/>
  <c r="E5" i="5" l="1"/>
  <c r="E4" i="5"/>
  <c r="E4" i="6" l="1"/>
  <c r="E22" i="6" l="1"/>
  <c r="E9" i="6"/>
  <c r="E12" i="6"/>
  <c r="E25" i="6"/>
  <c r="E26" i="6"/>
  <c r="E21" i="6"/>
  <c r="E18" i="6"/>
  <c r="E16" i="6"/>
  <c r="E14" i="6"/>
  <c r="E27" i="6"/>
  <c r="E24" i="6"/>
  <c r="E19" i="6"/>
  <c r="E28" i="6"/>
  <c r="E17" i="6"/>
  <c r="E15" i="6"/>
  <c r="E13" i="6"/>
  <c r="E23" i="6"/>
  <c r="E20" i="6"/>
  <c r="E6" i="5"/>
  <c r="E5" i="6"/>
  <c r="E7" i="5" l="1"/>
  <c r="E6" i="6"/>
  <c r="E8" i="5" l="1"/>
  <c r="E7" i="6"/>
  <c r="E9" i="5" l="1"/>
  <c r="E8" i="6"/>
  <c r="E10" i="6" l="1"/>
  <c r="E11" i="6" l="1"/>
  <c r="E29" i="6" l="1"/>
  <c r="E30" i="6" l="1"/>
  <c r="E31" i="6" l="1"/>
  <c r="E32" i="6" l="1"/>
  <c r="E33" i="6" l="1"/>
  <c r="E34" i="6" l="1"/>
  <c r="E35" i="6" l="1"/>
  <c r="E36" i="6" l="1"/>
  <c r="E37" i="6" l="1"/>
  <c r="E38" i="6" l="1"/>
  <c r="E39" i="6" l="1"/>
  <c r="E40" i="6" l="1"/>
  <c r="E41" i="6" l="1"/>
  <c r="E42" i="6" l="1"/>
  <c r="E43" i="6" l="1"/>
  <c r="E44" i="6" l="1"/>
  <c r="E45" i="6" l="1"/>
  <c r="E46" i="6" l="1"/>
</calcChain>
</file>

<file path=xl/sharedStrings.xml><?xml version="1.0" encoding="utf-8"?>
<sst xmlns="http://schemas.openxmlformats.org/spreadsheetml/2006/main" count="894" uniqueCount="441">
  <si>
    <t>Положение нижней полки от пола и растояние между последующими, мм</t>
  </si>
  <si>
    <t>Максимально допустимая нагрузка на отдельностоящую секцию (80%), кг</t>
  </si>
  <si>
    <t>Положение нижней полки от пола, мм</t>
  </si>
  <si>
    <t>Растояние между последующими полками, мм</t>
  </si>
  <si>
    <t>№</t>
  </si>
  <si>
    <t xml:space="preserve">Наименование </t>
  </si>
  <si>
    <t>Покрытие</t>
  </si>
  <si>
    <t>Высота рамы СтУ, м.</t>
  </si>
  <si>
    <t>Стойка СтУ</t>
  </si>
  <si>
    <t>Связь горизонтальная СтУ, 30х20</t>
  </si>
  <si>
    <t>Связь диагональная СтУ, 30х20</t>
  </si>
  <si>
    <t>Комплект крепежа связей СтУ м8х30 оц.</t>
  </si>
  <si>
    <t xml:space="preserve">Подпятник СтУ, Крашенный/Оц. </t>
  </si>
  <si>
    <t>Крепёж Подпятника СтУ м6х14, оц.</t>
  </si>
  <si>
    <t>B=&lt;1500</t>
  </si>
  <si>
    <t>RAL 5005</t>
  </si>
  <si>
    <t>Оц.</t>
  </si>
  <si>
    <t>Глубина рамы (Г),мм:</t>
  </si>
  <si>
    <t>Цена Розница, руб.</t>
  </si>
  <si>
    <t>Полка СТ</t>
  </si>
  <si>
    <t>Траверса СтУ</t>
  </si>
  <si>
    <t>Стандартное покрытие</t>
  </si>
  <si>
    <t>Примечание</t>
  </si>
  <si>
    <t xml:space="preserve">Комбинируется с полкой-комплектом СтУ 700 </t>
  </si>
  <si>
    <t>Для 3 полок-вкладышей СтУ Lx250</t>
  </si>
  <si>
    <t>Комбинируется с полкой-комплектом СтУ 1000 / для 4-х полок-вкладышей СтУ Lx250</t>
  </si>
  <si>
    <t xml:space="preserve">Комбинируется с полкой-комплектом СтУ 1200 </t>
  </si>
  <si>
    <t>Для 5-и полок-вкладышей СтУ Lx250</t>
  </si>
  <si>
    <t>Комбинируется с полкой-комплектом СтУ 1500 / для 6-и полок-вкладышей СтУ Lx250</t>
  </si>
  <si>
    <t>Для 7-и полок-вкладышей СтУ Lx250</t>
  </si>
  <si>
    <t xml:space="preserve">Комбинируется с полкой-комплектом СтУ 1800 </t>
  </si>
  <si>
    <t>Для 8-и полок-вкладышей СтУ Lx250</t>
  </si>
  <si>
    <t>Для 9-и полок-вкладышей СтУ Lx250</t>
  </si>
  <si>
    <t>Для 10-и полок-вкладышей СтУ Lx250</t>
  </si>
  <si>
    <t>Соединитель спаренного ряда СтУ 1000 в комплекте</t>
  </si>
  <si>
    <t>RAL 9003</t>
  </si>
  <si>
    <t>Нагрузка max</t>
  </si>
  <si>
    <t>Ral-9003</t>
  </si>
  <si>
    <t>Раскос полки СтУ в коплекте</t>
  </si>
  <si>
    <t>Полка-комплект СтУ 0,5 700х300</t>
  </si>
  <si>
    <t>Полка-комплект СтУ 0,5 700х400</t>
  </si>
  <si>
    <t>Полка-комплект СтУ 0,5 700х500</t>
  </si>
  <si>
    <t>Полка-комплект СтУ 0,5 700х600</t>
  </si>
  <si>
    <t>Полка-комплект СтУ 0,5 700х700</t>
  </si>
  <si>
    <t>Полка-комплект СтУ 0,5 700х800</t>
  </si>
  <si>
    <t>Полка-комплект СтУ 0,5 1000х300</t>
  </si>
  <si>
    <t>Полка-комплект СтУ 0,5 1000х400</t>
  </si>
  <si>
    <t>Полка-комплект СтУ 0,5 1000х500</t>
  </si>
  <si>
    <t>Полка-комплект СтУ 0,5 1000х600</t>
  </si>
  <si>
    <t>Полка-комплект СтУ 0,5 1000х700</t>
  </si>
  <si>
    <t>Полка-комплект СтУ 0,5 1000х800</t>
  </si>
  <si>
    <t>Полка-комплект СтУ 0,5 1200х300</t>
  </si>
  <si>
    <t>Полка-комплект СтУ 0,5 1200х400</t>
  </si>
  <si>
    <t>Полка-комплект СтУ 0,5 1200х500</t>
  </si>
  <si>
    <t>Полка-комплект СтУ 0,5 1200х600</t>
  </si>
  <si>
    <t>Полка-комплект СтУ 0,5 1200х700</t>
  </si>
  <si>
    <t>Полка-комплект СтУ 0,5 1200х800</t>
  </si>
  <si>
    <t>Полка-комплект СтУ 0,5 1500х300</t>
  </si>
  <si>
    <t>Полка-комплект СтУ 0,5 1500х400</t>
  </si>
  <si>
    <t>Полка-комплект СтУ 0,5 1500х500</t>
  </si>
  <si>
    <t>Полка-комплект СтУ 0,5 1500х600</t>
  </si>
  <si>
    <t>Полка-комплект СтУ 0,5 1500х700</t>
  </si>
  <si>
    <t>Полка-комплект СтУ 0,5 1500х800</t>
  </si>
  <si>
    <t>Рама СтУ 2100хГх45 в комплекте</t>
  </si>
  <si>
    <t>Рама СтУ 2200хГх45 в комплекте</t>
  </si>
  <si>
    <t>Рама СтУ 2300хГх45 в комплекте</t>
  </si>
  <si>
    <t>Рама СтУ 2400хГх45 в комплекте</t>
  </si>
  <si>
    <t>Рама СтУ 2500хГх45 в комплекте</t>
  </si>
  <si>
    <t>Рама СтУ 2600хГх45 в комплекте</t>
  </si>
  <si>
    <t>Рама СтУ 2700хГх45 в комплекте</t>
  </si>
  <si>
    <t>Рама СтУ 2800хГх45 в комплекте</t>
  </si>
  <si>
    <t>Рама СтУ 2900хГх45 в комплекте</t>
  </si>
  <si>
    <t>Рама СтУ 3000хГх45 в комплекте</t>
  </si>
  <si>
    <t>Рама СтУ 3100хГх45 в комплекте</t>
  </si>
  <si>
    <t>Рама СтУ 3200хГх45 в комплекте</t>
  </si>
  <si>
    <t>Рама СтУ 3300хГх45 в комплекте</t>
  </si>
  <si>
    <t>Рама СтУ 3400хГх45 в комплекте</t>
  </si>
  <si>
    <t>Рама СтУ 3500хГх45 в комплекте</t>
  </si>
  <si>
    <t>Рама СтУ 3600хГх45 в комплекте</t>
  </si>
  <si>
    <t>Рама СтУ 3700хГх45 в комплекте</t>
  </si>
  <si>
    <t>Рама СтУ 3800хГх45 в комплекте</t>
  </si>
  <si>
    <t>Рама СтУ 3900хГх45 в комплекте</t>
  </si>
  <si>
    <t>Рама СтУ 4000хГх45 в комплекте</t>
  </si>
  <si>
    <t>Рама СтУ 4100хГх45 в комплекте</t>
  </si>
  <si>
    <t>Рама СтУ 4200хГх45 в комплекте</t>
  </si>
  <si>
    <t>Рама СтУ 4300хГх45 в комплекте</t>
  </si>
  <si>
    <t>Рама СтУ 4400хГх45 в комплекте</t>
  </si>
  <si>
    <t>Рама СтУ 4500хГх45 в комплекте</t>
  </si>
  <si>
    <t>Рама СтУ 4600хГх45 в комплекте</t>
  </si>
  <si>
    <t>Рама СтУ 4700хГх45 в комплекте</t>
  </si>
  <si>
    <t>Рама СтУ 4800хГх45 в комплекте</t>
  </si>
  <si>
    <t>Рама СтУ 4900хГх45 в комплекте</t>
  </si>
  <si>
    <t>Рама СтУ 5000хГх45 в комплекте</t>
  </si>
  <si>
    <t>Рама СтУ 5100хГх45 в комплекте</t>
  </si>
  <si>
    <t>Рама СтУ 5200хГх45 в комплекте</t>
  </si>
  <si>
    <t>Рама СтУ 5300хГх45 в комплекте</t>
  </si>
  <si>
    <t>Рама СтУ 5400хГх45 в комплекте</t>
  </si>
  <si>
    <t>Рама СтУ 5500хГх45 в комплекте</t>
  </si>
  <si>
    <t>Рама СтУ 5600хГх45 в комплекте</t>
  </si>
  <si>
    <t>Рама СтУ 5700хГх45 в комплекте</t>
  </si>
  <si>
    <t>Рама СтУ 5800хГх45 в комплекте</t>
  </si>
  <si>
    <t>Рама СтУ 5900хГх45 в комплекте</t>
  </si>
  <si>
    <t>Рама СтУ 6000хГх45 в комплекте</t>
  </si>
  <si>
    <t>Рама СтУ 2000хГх45 в комплекте</t>
  </si>
  <si>
    <t>Балка СтУ Z П  700х80х30</t>
  </si>
  <si>
    <t>Балка СтУ Z П  750х80х30</t>
  </si>
  <si>
    <t>Балка СтУ Z П 1000х80х30</t>
  </si>
  <si>
    <t xml:space="preserve">Балка СтУ Z П 1200х80х30 </t>
  </si>
  <si>
    <t>Балка СтУ Z П 1250х80х30</t>
  </si>
  <si>
    <t>Балка СтУ Z П 1500х80х30</t>
  </si>
  <si>
    <t xml:space="preserve">Балка СтУ Z П 1750х80х30 </t>
  </si>
  <si>
    <t xml:space="preserve">Балка СтУ Z П 1800х80х30 </t>
  </si>
  <si>
    <t>Балка СтУ Z П 2000х80х30</t>
  </si>
  <si>
    <t>Балка СтУ Z П 2250х80х30</t>
  </si>
  <si>
    <t>Балка СтУ Z П 2500х80х30</t>
  </si>
  <si>
    <t>Стеллаж СтУ с наборными полками</t>
  </si>
  <si>
    <t xml:space="preserve">Длина, мм: </t>
  </si>
  <si>
    <t>700, 1000, 1200, 1500, 1800, 2000</t>
  </si>
  <si>
    <t>Глубина, мм:</t>
  </si>
  <si>
    <t>300, 400, 500, 600, 700, 800*</t>
  </si>
  <si>
    <t>Нагрузка на ярус, кг</t>
  </si>
  <si>
    <t>Стеллаж СтУ с полками-вкладышами</t>
  </si>
  <si>
    <t>Стеллаж СтУ с настилом ДСП</t>
  </si>
  <si>
    <t>700, 750, 1000, 1200, 1250, 1500, 1750, 1800, 2000, 2250, 2500</t>
  </si>
  <si>
    <t>см.таблицу нагрузок</t>
  </si>
  <si>
    <t>Стеллаж СтУ в балочном исполнении</t>
  </si>
  <si>
    <t>1. Виды стеллажей СтУ</t>
  </si>
  <si>
    <t>Глубина секции стеллажа СтУ, мм</t>
  </si>
  <si>
    <t>Длина яруса, мм</t>
  </si>
  <si>
    <t>Балка Z-профиль 750</t>
  </si>
  <si>
    <t>Балка Z-профиль 1000</t>
  </si>
  <si>
    <t>Балка Z-профиль 1250</t>
  </si>
  <si>
    <t>Балка Z-профиль 1500</t>
  </si>
  <si>
    <t>Балка Z-профиль 1750</t>
  </si>
  <si>
    <t>Балка Z-профиль 2000</t>
  </si>
  <si>
    <t>Балка Z-профиль 2250</t>
  </si>
  <si>
    <t>Балка Z-профиль 2500</t>
  </si>
  <si>
    <t>Накрузка на ярус,кг</t>
  </si>
  <si>
    <t>Длина балки Z- профиля, мм</t>
  </si>
  <si>
    <t xml:space="preserve">  4.Допускаемые равномернораспределённые нагрузки на ярус стеллажа СтУ с полками-настилами ДСП, кг.*</t>
  </si>
  <si>
    <t>* на каждые 500мм длины яруса необходимо устанавливать 1 перемычку балок настила</t>
  </si>
  <si>
    <t>R12-17</t>
  </si>
  <si>
    <t>R12-14</t>
  </si>
  <si>
    <t xml:space="preserve"> R13-22</t>
  </si>
  <si>
    <t xml:space="preserve"> R12-22</t>
  </si>
  <si>
    <t>R17-22</t>
  </si>
  <si>
    <t>R12-22</t>
  </si>
  <si>
    <t>R14-22</t>
  </si>
  <si>
    <t xml:space="preserve"> R15-22</t>
  </si>
  <si>
    <t xml:space="preserve"> R17-22</t>
  </si>
  <si>
    <t>Шина, Радиус</t>
  </si>
  <si>
    <t>Глубина рамы, мм</t>
  </si>
  <si>
    <t xml:space="preserve">Диск, Радиус </t>
  </si>
  <si>
    <r>
      <t xml:space="preserve">Комплектация Рам СтУ. </t>
    </r>
    <r>
      <rPr>
        <b/>
        <sz val="10"/>
        <rFont val="Tahoma"/>
        <family val="2"/>
        <charset val="204"/>
      </rPr>
      <t>Изготавливаются окрашенными высотой до 4000мм, и оцинкованными высотой до 6000мм. Максимальная глубина рамы СтУ 1100мм.</t>
    </r>
  </si>
  <si>
    <t>* цвет покрытия стоек и аксессуаров может быть заменен на RAL 3000 без доплаты</t>
  </si>
  <si>
    <t>на RAL 7035 на партию более 500 стоек - без доплат</t>
  </si>
  <si>
    <t>300, 400, 500, 600, 700, 800, 900, 1000</t>
  </si>
  <si>
    <t>Балка СтУ Z 700х80х30</t>
  </si>
  <si>
    <t>Балка СтУ Z 750х80х30</t>
  </si>
  <si>
    <t>Балка СтУ Z 1000х80х30</t>
  </si>
  <si>
    <t xml:space="preserve">Балка СтУ Z 1200х80х30 </t>
  </si>
  <si>
    <t>Балка СтУ Z 1250х80х30</t>
  </si>
  <si>
    <t>Балка СтУ Z 1500х80х30</t>
  </si>
  <si>
    <t xml:space="preserve">Балка СтУ Z 1750х80х30 </t>
  </si>
  <si>
    <t xml:space="preserve">Балка СтУ Z 1800х80х30 </t>
  </si>
  <si>
    <t>Балка СтУ Z 2000х80х30</t>
  </si>
  <si>
    <t>Балка СтУ Z 2250х80х30</t>
  </si>
  <si>
    <t>Балка СтУ Z 2500х80х30</t>
  </si>
  <si>
    <t>Перемычка балок СтУ 1000 (994х35х35)</t>
  </si>
  <si>
    <t>Длина, мм</t>
  </si>
  <si>
    <t>Полка-вкладыш СтУ  300</t>
  </si>
  <si>
    <t>Полка-вкладыш СтУ  400</t>
  </si>
  <si>
    <t>Полка-вкладыш СтУ  500</t>
  </si>
  <si>
    <t>Полка-вкладыш СтУ  600</t>
  </si>
  <si>
    <t>Полка-вкладыш СтУ  700</t>
  </si>
  <si>
    <t>Полка-вкладыш СтУ  800</t>
  </si>
  <si>
    <t>Полка-вкладыш СтУ  900</t>
  </si>
  <si>
    <t>Полка-вкладыш СтУ 1000</t>
  </si>
  <si>
    <t>Полка-вкладыш СтУ 1100</t>
  </si>
  <si>
    <t>Полка-вкладыш перфорированная СтУ  300</t>
  </si>
  <si>
    <t>Полка-вкладыш перфорированная СтУ  400</t>
  </si>
  <si>
    <t>Полка-вкладыш перфорированная СтУ  500</t>
  </si>
  <si>
    <t>Полка-вкладыш перфорированная СтУ  600</t>
  </si>
  <si>
    <t>Полка-вкладыш перфорированная СтУ  700</t>
  </si>
  <si>
    <t>Для рам глубиной 300 (290х250)</t>
  </si>
  <si>
    <t>Полка-вкладыш перфорированная СтУ  800</t>
  </si>
  <si>
    <t>Полка-вкладыш перфорированная СтУ  900</t>
  </si>
  <si>
    <t>Полка-вкладыш перфорированная СтУ 1000</t>
  </si>
  <si>
    <t>Полка-вкладыш перфорированная СтУ 1100</t>
  </si>
  <si>
    <t>Для рам глубиной 400 (390х250)</t>
  </si>
  <si>
    <t>Для рам глубиной 500 (490х250)</t>
  </si>
  <si>
    <t>Для рам глубиной 600 (590х250)</t>
  </si>
  <si>
    <t>Для рам глубиной 700 (690х250)</t>
  </si>
  <si>
    <t>Для рам глубиной  800 (790х250)</t>
  </si>
  <si>
    <t>Для рам глубиной  900 (890х250)</t>
  </si>
  <si>
    <t>Для рам глубиной 1000 (990х250)</t>
  </si>
  <si>
    <t>Для рам глубиной 1100 (1090х250)</t>
  </si>
  <si>
    <t>Соединитель спаренного ряда СтУ 50 в комплекте</t>
  </si>
  <si>
    <t>Соединитель спаренного ряда СтУ 100 в комплекте</t>
  </si>
  <si>
    <t>Соединитель спаренного ряда СтУ 200 в комплекте</t>
  </si>
  <si>
    <t>Соединитель спаренного ряда СтУ 300 в комплекте</t>
  </si>
  <si>
    <t>Соединитель спаренного ряда СтУ 400 в комплекте</t>
  </si>
  <si>
    <t>Соединитель спаренного ряда СтУ 500 в комплекте</t>
  </si>
  <si>
    <t>Соединитель спаренного ряда СтУ 600 в комплекте</t>
  </si>
  <si>
    <t>Соединитель спаренного ряда СтУ 700 в комплекте</t>
  </si>
  <si>
    <t>Соединитель спаренного ряда СтУ 800 в комплекте</t>
  </si>
  <si>
    <t>Соединитель спаренного ряда СтУ 900 в комплекте</t>
  </si>
  <si>
    <t>Соединитель спаренного ряда СтУ 50-1шт, Крепёж СТ м6х14-2шт.</t>
  </si>
  <si>
    <t>Соединитель спаренного ряда СтУ 100-1шт, Крепёж СТ м6х14-2шт.</t>
  </si>
  <si>
    <t>Соединитель спаренного ряда СтУ 200-1шт, Крепёж СТ м6х14-2шт.</t>
  </si>
  <si>
    <t>Соединитель спаренного ряда СтУ 300-1шт, Крепёж СТ м6х14-2шт.</t>
  </si>
  <si>
    <t>Соединитель спаренного ряда СтУ 400-1шт, Крепёж СТ м6х14-2шт.</t>
  </si>
  <si>
    <t>Соединитель спаренного ряда СтУ 500-1шт, Крепёж СТ м6х14-2шт.</t>
  </si>
  <si>
    <t>Соединитель спаренного ряда СтУ 600-1шт, Крепёж СТ м6х14-2шт.</t>
  </si>
  <si>
    <t>Соединитель спаренного ряда СтУ 700-1шт, Крепёж СТ м6х14-2шт.</t>
  </si>
  <si>
    <t>Соединитель спаренного ряда СтУ 800-1шт, Крепёж СТ м6х14-2шт.</t>
  </si>
  <si>
    <t>Соединитель спаренного ряда СтУ 900-шт, Крепёж СТ м6х14-2шт.</t>
  </si>
  <si>
    <t>Соединитель спаренного ряда СтУ 1000-шт, Крепёж СТ м6х14-2шт.</t>
  </si>
  <si>
    <t>* цвет покрытия балок может быть заменен на RAL 5005 без доплаты</t>
  </si>
  <si>
    <t>на RAL 7035 на партию более 500 балок - без доплат</t>
  </si>
  <si>
    <t>Балка СтУ Z П 1525х80х30</t>
  </si>
  <si>
    <t xml:space="preserve">Балка СтУ Z П 1830х80х30 </t>
  </si>
  <si>
    <t xml:space="preserve">Балка СтУ Z 1830х80х30 </t>
  </si>
  <si>
    <t>Под оптимальный распил фанеры</t>
  </si>
  <si>
    <t>Балка СтУ Z 1525х80х30</t>
  </si>
  <si>
    <t>Полка-комплект СтУ 0,7 700х300</t>
  </si>
  <si>
    <t>Полка-комплект СтУ 0,7 700х400</t>
  </si>
  <si>
    <t>Полка-комплект СтУ 0,7 700х500</t>
  </si>
  <si>
    <t>Полка-комплект СтУ 0,7 700х600</t>
  </si>
  <si>
    <t>Полка-комплект СтУ 0,7 700х700</t>
  </si>
  <si>
    <t>Полка-комплект СтУ 0,7 700х800</t>
  </si>
  <si>
    <t>Полка-комплект СтУ 0,7 1000х300</t>
  </si>
  <si>
    <t>Полка-комплект СтУ 0,7 1000х400</t>
  </si>
  <si>
    <t>Полка-комплект СтУ 0,7 1000х500</t>
  </si>
  <si>
    <t>Полка-комплект СтУ 0,7 1000х600</t>
  </si>
  <si>
    <t>Полка-комплект СтУ 0,7 1000х700</t>
  </si>
  <si>
    <t>Полка-комплект СтУ 0,7 1000х800</t>
  </si>
  <si>
    <t>Полка-комплект СтУ 0,7 1200х300</t>
  </si>
  <si>
    <t>Полка-комплект СтУ 0,7 1200х400</t>
  </si>
  <si>
    <t>Полка-комплект СтУ 0,7 1200х500</t>
  </si>
  <si>
    <t>Полка-комплект СтУ 0,7 1200х600</t>
  </si>
  <si>
    <t>Полка-комплект СтУ 0,7 1200х700</t>
  </si>
  <si>
    <t>Полка-комплект СтУ 0,7 1200х800</t>
  </si>
  <si>
    <t>Полка-комплект СтУ 0,7 1500х300</t>
  </si>
  <si>
    <t>Полка-комплект СтУ 0,7 1500х400</t>
  </si>
  <si>
    <t>Полка-комплект СтУ 0,7 1500х500</t>
  </si>
  <si>
    <t>Полка-комплект СтУ 0,7 1500х600</t>
  </si>
  <si>
    <t>Полка-комплект СтУ 0,7 1500х700</t>
  </si>
  <si>
    <t>Полка-комплект СтУ 0,7 1500х800</t>
  </si>
  <si>
    <t>Полка-комплект СтУ 0,7 1800х300</t>
  </si>
  <si>
    <t>Полка-комплект СтУ 0,7 1800х400</t>
  </si>
  <si>
    <t>Полка-комплект СтУ 0,7 1800х500</t>
  </si>
  <si>
    <t>Полка-комплект СтУ 0,7 1800х600</t>
  </si>
  <si>
    <t>Полка-комплект СтУ 0,7 1800х700</t>
  </si>
  <si>
    <t>Полка-комплект СтУ 0,7 1800х800</t>
  </si>
  <si>
    <t>Полка-комплект СтУ 0,7 2000х300</t>
  </si>
  <si>
    <t>Полка-комплект СтУ 0,7 2000х400</t>
  </si>
  <si>
    <t>Полка-комплект СтУ 0,7 2000х500</t>
  </si>
  <si>
    <t>Полка-комплект СтУ 0,7 2000х600</t>
  </si>
  <si>
    <t>Полка-комплект СтУ 0,7 2000х700</t>
  </si>
  <si>
    <t>Полка-комплект СтУ 0,7 2000х800</t>
  </si>
  <si>
    <t>Полка-комплект СтУ 0,5 700х300 усиленная</t>
  </si>
  <si>
    <t>Полка-комплект СтУ 0,5 700х400 усиленная</t>
  </si>
  <si>
    <t>Полка-комплект СтУ 0,5 700х500 усиленная</t>
  </si>
  <si>
    <t>Полка-комплект СтУ 0,5 700х600 усиленная</t>
  </si>
  <si>
    <t>Полка-комплект СтУ 0,5 700х700 усиленная</t>
  </si>
  <si>
    <t>Полка-комплект СтУ 0,5 700х800 усиленная</t>
  </si>
  <si>
    <t>Полка-комплект СтУ 0,5 700х1000 усиленная</t>
  </si>
  <si>
    <t>Полка-комплект СтУ 0,5 1000х300 усиленная</t>
  </si>
  <si>
    <t>Полка-комплект СтУ 0,5 1000х400 усиленная</t>
  </si>
  <si>
    <t>Полка-комплект СтУ 0,5 1000х500 усиленная</t>
  </si>
  <si>
    <t>Полка-комплект СтУ 0,5 1000х600 усиленная</t>
  </si>
  <si>
    <t>Полка-комплект СтУ 0,5 1000х700 усиленная</t>
  </si>
  <si>
    <t>Полка-комплект СтУ 0,5 1000х800 усиленная</t>
  </si>
  <si>
    <t>Полка-комплект СтУ 0,5 1000х900 усиленная</t>
  </si>
  <si>
    <t>Полка-комплект СтУ 0,5 1200х300 усиленная</t>
  </si>
  <si>
    <t>Полка-комплект СтУ 0,5 1200х400 усиленная</t>
  </si>
  <si>
    <t>Полка-комплект СтУ 0,5 1200х500 усиленная</t>
  </si>
  <si>
    <t>Полка-комплект СтУ 0,5 1200х600 усиленная</t>
  </si>
  <si>
    <t>Полка-комплект СтУ 0,5 1200х700 усиленная</t>
  </si>
  <si>
    <t>Полка-комплект СтУ 0,5 1200х800 усиленная</t>
  </si>
  <si>
    <t>Полка-комплект СтУ 0,5 1200х900 усиленная</t>
  </si>
  <si>
    <t>Полка-комплект СтУ 0,5 1200х1000 усиленная</t>
  </si>
  <si>
    <t>Полка-комплект СтУ 0,5 1500х300 усиленная</t>
  </si>
  <si>
    <t>Полка-комплект СтУ 0,5 1500х400 усиленная</t>
  </si>
  <si>
    <t>Полка-комплект СтУ 0,5 1500х500 усиленная</t>
  </si>
  <si>
    <t>Полка-комплект СтУ 0,5 1500х600 усиленная</t>
  </si>
  <si>
    <t>Полка-комплект СтУ 0,5 1500х700 усиленная</t>
  </si>
  <si>
    <t>Полка-комплект СтУ 0,5 1500х800 усиленная</t>
  </si>
  <si>
    <t>Полка-комплект СтУ 0,5 1500х900 усиленная</t>
  </si>
  <si>
    <t>Полка-комплект СтУ 0,5 1500х1000 усиленная</t>
  </si>
  <si>
    <t>Полка-комплект СтУ 0,7 700х300 усиленная</t>
  </si>
  <si>
    <t>Полка-комплект СтУ 0,7 700х400 усиленная</t>
  </si>
  <si>
    <t>Полка-комплект СтУ 0,7 700х500 усиленная</t>
  </si>
  <si>
    <t>Полка-комплект СтУ 0,7 700х600 усиленная</t>
  </si>
  <si>
    <t>Полка-комплект СтУ 0,7 700х700 усиленная</t>
  </si>
  <si>
    <t>Полка-комплект СтУ 0,7 700х800 усиленная</t>
  </si>
  <si>
    <t>Полка-комплект СтУ 0,7 700х900 усиленная</t>
  </si>
  <si>
    <t>Полка-комплект СтУ 0,7 700х1000 усиленная</t>
  </si>
  <si>
    <t>Полка-комплект СтУ 0,7 1000х300 усиленная</t>
  </si>
  <si>
    <t>Полка-комплект СтУ 0,7 1000х400 усиленная</t>
  </si>
  <si>
    <t>Полка-комплект СтУ 0,7 1000х500 усиленная</t>
  </si>
  <si>
    <t>Полка-комплект СтУ 0,7 1000х600 усиленная</t>
  </si>
  <si>
    <t>Полка-комплект СтУ 0,7 1000х700 усиленная</t>
  </si>
  <si>
    <t>Полка-комплект СтУ 0,7 1000х800 усиленная</t>
  </si>
  <si>
    <t>Полка-комплект СтУ 0,7 1000х900 усиленная</t>
  </si>
  <si>
    <t>Полка-комплект СтУ 0,7 1000х1000 усиленная</t>
  </si>
  <si>
    <t>Полка-комплект СтУ 0,7 1500х300 усиленная</t>
  </si>
  <si>
    <t>Полка-комплект СтУ 0,7 1500х400 усиленная</t>
  </si>
  <si>
    <t>Полка-комплект СтУ 0,7 1500х500 усиленная</t>
  </si>
  <si>
    <t>Полка-комплект СтУ 0,7 1500х600 усиленная</t>
  </si>
  <si>
    <t>Полка-комплект СтУ 0,7 1500х700 усиленная</t>
  </si>
  <si>
    <t>Полка-комплект СтУ 0,7 1500х800 усиленная</t>
  </si>
  <si>
    <t>Полка-комплект СтУ 0,7 1500х900 усиленная</t>
  </si>
  <si>
    <t>Полка-комплект СтУ 0,7 1500х1000 усиленная</t>
  </si>
  <si>
    <t>Полка-комплект СтУ 0,7 1800х300 усиленная</t>
  </si>
  <si>
    <t>Полка-комплект СтУ 0,7 1800х400 усиленная</t>
  </si>
  <si>
    <t>Полка-комплект СтУ 0,7 1800х500 усиленная</t>
  </si>
  <si>
    <t>Полка-комплект СтУ 0,7 1800х600 усиленная</t>
  </si>
  <si>
    <t>Полка-комплект СтУ 0,7 1800х700 усиленная</t>
  </si>
  <si>
    <t>Полка-комплект СтУ 0,7 1800х800 усиленная</t>
  </si>
  <si>
    <t>Полка-комплект СтУ 0,7 1800х900 усиленная</t>
  </si>
  <si>
    <t>Полка-комплект СтУ 0,7 1800х1000 усиленная</t>
  </si>
  <si>
    <t>Полка-комплект СтУ 0,7 2000х300 усиленная</t>
  </si>
  <si>
    <t>Полка-комплект СтУ 0,7 2000х400 усиленная</t>
  </si>
  <si>
    <t>Полка-комплект СтУ 0,7 2000х500 усиленная</t>
  </si>
  <si>
    <t>Полка-комплект СтУ 0,7 2000х600 усиленная</t>
  </si>
  <si>
    <t>Полка-комплект СтУ 0,7 2000х700 усиленная</t>
  </si>
  <si>
    <t>Полка-комплект СтУ 0,7 2000х800 усиленная</t>
  </si>
  <si>
    <t>Полка-комплект СтУ 0,7 2000х900 усиленная</t>
  </si>
  <si>
    <t>Полка-комплект СтУ 0,7 2000х1000 усиленная</t>
  </si>
  <si>
    <t>Полка-комплект СтУ 0,7 2000х1100 усиленная</t>
  </si>
  <si>
    <t>Полка-комплект СтУ 0,7 1200х400 усиленная</t>
  </si>
  <si>
    <t>Полка-комплект СтУ 0,7 1200х500 усиленная</t>
  </si>
  <si>
    <t>Полка-комплект СтУ 0,7 1200х600 усиленная</t>
  </si>
  <si>
    <t>Полка-комплект СтУ 0,7 1200х700 усиленная</t>
  </si>
  <si>
    <t>Полка-комплект СтУ 0,7 1200х800 усиленная</t>
  </si>
  <si>
    <t>Полка-комплект СтУ 0,7 1200х900 усиленная</t>
  </si>
  <si>
    <t>Полка-комплект СтУ 0,7 1200х1000 усиленная</t>
  </si>
  <si>
    <t>Полка-комплект СтУ 0,7 1200х300 усиленная</t>
  </si>
  <si>
    <t>-</t>
  </si>
  <si>
    <t xml:space="preserve">  2. Допускаемые равномернораспределённые нагрузки на ярус стеллажа СтУ с наборными полками, кг.</t>
  </si>
  <si>
    <t>* возможно изготовление большей глубины по запросу</t>
  </si>
  <si>
    <t>2250, 2500</t>
  </si>
  <si>
    <t xml:space="preserve">750, 1000, 1250, 1500, 1750, 2000, </t>
  </si>
  <si>
    <t>1000, 1050, 1100</t>
  </si>
  <si>
    <t>300, 400, 500, 600, 700, 800, 900,</t>
  </si>
  <si>
    <t>Нагрузка на ярус, до 325 кг. см. таблицу нагрузок</t>
  </si>
  <si>
    <t>Нагрузка на ярус, до 800 кг. см. таблицу нагрузок</t>
  </si>
  <si>
    <t>Нагрузка на ярус до 1000 кг. см. таблицу нагрузок</t>
  </si>
  <si>
    <t>Z</t>
  </si>
  <si>
    <t>Полка-комплект СтУ 0,5 700</t>
  </si>
  <si>
    <t>Полка-комплект СтУ 0,5 1000</t>
  </si>
  <si>
    <t>Полка-комплект СтУ 0,5 1200</t>
  </si>
  <si>
    <t>Полка-комплект СтУ 0,5 1500</t>
  </si>
  <si>
    <t>Полка-комплект СтУ 0,5 усиленная 700</t>
  </si>
  <si>
    <t>Полка-комплект СтУ 0,5 усиленная 1000</t>
  </si>
  <si>
    <t>Полка-комплект СтУ 0,5 усиленная 1200</t>
  </si>
  <si>
    <t>Полка-комплект СтУ 0,5 усиленная 1500</t>
  </si>
  <si>
    <t>Полка-комплект СтУ 0,7 700</t>
  </si>
  <si>
    <t>Полка-комплект СтУ 0,7 1000</t>
  </si>
  <si>
    <t>Полка-комплект СтУ 0,7 1200</t>
  </si>
  <si>
    <t>Полка-комплект СтУ 0,7 1500</t>
  </si>
  <si>
    <t>Полка-комплект СтУ 0,7 1800</t>
  </si>
  <si>
    <t>Полка-комплект СтУ 0,7 2000</t>
  </si>
  <si>
    <t>Полка-комплект СтУ 0,7 усиленная 700</t>
  </si>
  <si>
    <t>Полка-комплект СтУ 0,7 усиленная 1000</t>
  </si>
  <si>
    <t>Полка-комплект СтУ 0,7 усиленная 1200</t>
  </si>
  <si>
    <t>Полка-комплект СтУ 0,7 усиленная 1500</t>
  </si>
  <si>
    <t>Полка-комплект СтУ 0,7 усиленная 1800</t>
  </si>
  <si>
    <t>Полка-комплект СтУ 0,7 усиленная 2000</t>
  </si>
  <si>
    <t>3. Допускаемые равномернораспределённые нагрузки на ярус стеллажа СтУ с полками-вкладышами, кг.</t>
  </si>
  <si>
    <t xml:space="preserve"> 4. Допускаемые равномернораспределённые нагрузки на ярус стеллажа СтУ с полками-вкладышами перфорированными, кг.</t>
  </si>
  <si>
    <t>5. Допускаемые равномернораспределённые нагрузки на ярус стеллажа СтУ в балочном исполнении, кг.</t>
  </si>
  <si>
    <t>6. Рекомендуемая глубина рамы СтУ для хранения автомобильных дисков и автошин</t>
  </si>
  <si>
    <t>7. Допустимые максимальные нагрузки на стеллажную секцию в зависимости от положения первого нижнего яруса, кг.</t>
  </si>
  <si>
    <t>Максимально допустимая нагрузка на секцию из 4х пролётов (100%), кг</t>
  </si>
  <si>
    <t>Максимально допустимая нагрузка на секцию из 3х пролётов (93%), кг</t>
  </si>
  <si>
    <t>Максимально допустимая нагрузка на секцию из 2х пролётов (87%), кг</t>
  </si>
  <si>
    <r>
      <t xml:space="preserve">Максимальная нагрузка на ярус при глубине стеллажа в зависимости от типа настила приведена в таблице нагрузок. Минимальное рекомендованное количество полок в пролете – 4 шт. ( высота стеллажа -2000мм.), максимальное – не ограничено, при условии соблюдения суммарной допустимой нагрузки на стеллажную секцию, согласно данных, приведенных в таблице. Максимальная нагрузка по полкам должна быть распределена либо равномерно, либо с уменьшением по высоте. Неравномерность нагрузки на полку не более 10%. Приведенные нагрузки –статические, удары и толчки не допустимы. </t>
    </r>
    <r>
      <rPr>
        <b/>
        <i/>
        <sz val="11"/>
        <color rgb="FFFF0000"/>
        <rFont val="Calibri"/>
        <family val="2"/>
        <charset val="204"/>
        <scheme val="minor"/>
      </rPr>
      <t>Несимметричная (односторонняя) нагрузка на полку может составлять не более 0,7% от симметричной.</t>
    </r>
  </si>
  <si>
    <t>Глубина рамы</t>
  </si>
  <si>
    <t>Рама СтУ 2000х45 в комплекте</t>
  </si>
  <si>
    <t>Рама СтУ 2100х45 в комплекте</t>
  </si>
  <si>
    <t>Рама СтУ 2200х45 в комплекте</t>
  </si>
  <si>
    <t>Рама СтУ 2300х45 в комплекте</t>
  </si>
  <si>
    <t>Рама СтУ 2400х45 в комплекте</t>
  </si>
  <si>
    <t>Рама СтУ 2500х45 в комплекте</t>
  </si>
  <si>
    <t>Рама СтУ 2600х45 в комплекте</t>
  </si>
  <si>
    <t>Рама СтУ 2700х45 в комплекте</t>
  </si>
  <si>
    <t>Рама СтУ 2800х45 в комплекте</t>
  </si>
  <si>
    <t>Рама СтУ 2900х45 в комплекте</t>
  </si>
  <si>
    <t>Рама СтУ 3000х45 в комплекте</t>
  </si>
  <si>
    <t>Рама СтУ 3100х45 в комплекте</t>
  </si>
  <si>
    <t>Рама СтУ 3200х45 в комплекте</t>
  </si>
  <si>
    <t>Рама СтУ 3300х45 в комплекте</t>
  </si>
  <si>
    <t>Рама СтУ 3400х45 в комплекте</t>
  </si>
  <si>
    <t>Рама СтУ 3500х45 в комплекте</t>
  </si>
  <si>
    <t>Рама СтУ 3600х45 в комплекте</t>
  </si>
  <si>
    <t>Рама СтУ 3700х45 в комплекте</t>
  </si>
  <si>
    <t>Рама СтУ 3800х45 в комплекте</t>
  </si>
  <si>
    <t>Рама СтУ 3900х45 в комплекте</t>
  </si>
  <si>
    <t>Рама СтУ 4000х45 в комплекте</t>
  </si>
  <si>
    <t>Рама СтУ 4100х45 в комплекте</t>
  </si>
  <si>
    <t>Рама СтУ 4200х45 в комплекте</t>
  </si>
  <si>
    <t>Рама СтУ 4300х45 в комплекте</t>
  </si>
  <si>
    <t>Рама СтУ 4400х45 в комплекте</t>
  </si>
  <si>
    <t>Рама СтУ 4500х45 в комплекте</t>
  </si>
  <si>
    <t>Рама СтУ 4600х45 в комплекте</t>
  </si>
  <si>
    <t>Рама СтУ 4700х45 в комплекте</t>
  </si>
  <si>
    <t>Рама СтУ 4800х45 в комплекте</t>
  </si>
  <si>
    <t>Рама СтУ 4900х45 в комплекте</t>
  </si>
  <si>
    <t>Рама СтУ 5000х45 в комплекте</t>
  </si>
  <si>
    <t>Рама СтУ 5100х45 в комплекте</t>
  </si>
  <si>
    <t>Рама СтУ 5200х45 в комплекте</t>
  </si>
  <si>
    <t>Рама СтУ 5300х45 в комплекте</t>
  </si>
  <si>
    <t>Рама СтУ 5400х45 в комплекте</t>
  </si>
  <si>
    <t>Рама СтУ 5500х45 в комплекте</t>
  </si>
  <si>
    <t>Рама СтУ 5600х45 в комплекте</t>
  </si>
  <si>
    <t>Рама СтУ 5700х45 в комплекте</t>
  </si>
  <si>
    <t>Рама СтУ 5800х45 в комплекте</t>
  </si>
  <si>
    <t>Рама СтУ 5900х45 в комплекте</t>
  </si>
  <si>
    <t>Рама СтУ 6000х45 в комплекте</t>
  </si>
  <si>
    <t>Полка-комплекты в стеллажах СтУ</t>
  </si>
  <si>
    <t>Цена за ед.</t>
  </si>
  <si>
    <t>Цена со скидкой</t>
  </si>
  <si>
    <t>Наименование</t>
  </si>
  <si>
    <t>Зацепы СтУ пара</t>
  </si>
  <si>
    <t>Крепеж М6х14</t>
  </si>
  <si>
    <t>Клипса-фиксатор</t>
  </si>
  <si>
    <t>RAL 5005/Оц.</t>
  </si>
  <si>
    <t>Полка-комплект СтУ 0,5 700х900 усиленная</t>
  </si>
  <si>
    <t>Стеллаж СтУ в балочном варианте</t>
  </si>
  <si>
    <t>RAL 3000</t>
  </si>
  <si>
    <t>Элементы серии СтУ в комплекте</t>
  </si>
  <si>
    <t>ПРАЙС СТУ</t>
  </si>
  <si>
    <t>Рамы СтУ</t>
  </si>
  <si>
    <t>Рамы стеллажей СтУ изготавливаются окрашенными высотой до 4000мм, и оцинкованными высотой до 6000мм. Стандартный цвет рам RAL 5005 (Синий), балок RAL 3000 (красный). Возможно изменение цвета по согласованию.</t>
  </si>
  <si>
    <t>25 июля 2022</t>
  </si>
  <si>
    <t>ООО «ГРОССВЕКТОР»</t>
  </si>
  <si>
    <t>металлические стеллажи и конструкции</t>
  </si>
  <si>
    <t>https://grossvektor.ru/ info@grossvektor.ru +7(495)642-54-70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</si>
</sst>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#,##0.00\ &quot;₽&quot;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rgb="FF0000FF"/>
      <name val="Arial Cyr"/>
      <charset val="204"/>
    </font>
    <font>
      <sz val="11"/>
      <color rgb="FF9C6500"/>
      <name val="Calibri"/>
      <family val="2"/>
      <charset val="204"/>
    </font>
    <font>
      <u/>
      <sz val="10"/>
      <color rgb="FF800080"/>
      <name val="Arial Cyr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i/>
      <sz val="11"/>
      <color rgb="FF002060"/>
      <name val="Times New Roman"/>
      <family val="1"/>
      <charset val="204"/>
    </font>
    <font>
      <b/>
      <i/>
      <sz val="11"/>
      <name val="Tahoma"/>
      <family val="2"/>
      <charset val="204"/>
    </font>
    <font>
      <b/>
      <sz val="14"/>
      <name val="Tahoma"/>
      <family val="2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0"/>
      <name val="Tahoma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0"/>
      <name val="Tahoma"/>
      <family val="2"/>
      <charset val="204"/>
    </font>
    <font>
      <b/>
      <sz val="9"/>
      <color theme="0"/>
      <name val="Calibri"/>
      <family val="2"/>
      <charset val="204"/>
      <scheme val="minor"/>
    </font>
    <font>
      <sz val="9"/>
      <color theme="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32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2" fillId="7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41" fillId="32" borderId="0" applyNumberFormat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</cellStyleXfs>
  <cellXfs count="396">
    <xf numFmtId="0" fontId="18" fillId="0" borderId="0" xfId="0" applyFont="1"/>
    <xf numFmtId="0" fontId="22" fillId="0" borderId="0" xfId="0" applyFont="1" applyAlignment="1">
      <alignment vertical="justify"/>
    </xf>
    <xf numFmtId="0" fontId="0" fillId="0" borderId="0" xfId="0" applyFont="1" applyAlignment="1"/>
    <xf numFmtId="0" fontId="35" fillId="0" borderId="21" xfId="0" applyFont="1" applyFill="1" applyBorder="1"/>
    <xf numFmtId="0" fontId="35" fillId="0" borderId="12" xfId="0" applyFont="1" applyFill="1" applyBorder="1" applyAlignment="1"/>
    <xf numFmtId="0" fontId="38" fillId="0" borderId="0" xfId="0" applyFont="1" applyAlignment="1">
      <alignment vertical="justify"/>
    </xf>
    <xf numFmtId="0" fontId="35" fillId="0" borderId="0" xfId="0" applyFont="1" applyAlignment="1">
      <alignment vertical="justify"/>
    </xf>
    <xf numFmtId="0" fontId="38" fillId="33" borderId="0" xfId="0" applyFont="1" applyFill="1" applyAlignment="1">
      <alignment vertical="justify"/>
    </xf>
    <xf numFmtId="0" fontId="38" fillId="0" borderId="0" xfId="0" applyFont="1" applyFill="1"/>
    <xf numFmtId="0" fontId="42" fillId="0" borderId="0" xfId="0" applyFont="1" applyAlignment="1">
      <alignment vertical="justify"/>
    </xf>
    <xf numFmtId="0" fontId="36" fillId="0" borderId="22" xfId="0" applyFont="1" applyFill="1" applyBorder="1" applyAlignment="1">
      <alignment horizontal="center" vertical="center"/>
    </xf>
    <xf numFmtId="0" fontId="36" fillId="0" borderId="0" xfId="0" applyFont="1" applyFill="1"/>
    <xf numFmtId="0" fontId="34" fillId="0" borderId="2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justify"/>
    </xf>
    <xf numFmtId="0" fontId="37" fillId="0" borderId="0" xfId="0" applyFont="1" applyFill="1"/>
    <xf numFmtId="0" fontId="38" fillId="0" borderId="10" xfId="0" applyFont="1" applyFill="1" applyBorder="1"/>
    <xf numFmtId="164" fontId="30" fillId="0" borderId="12" xfId="44" applyNumberFormat="1" applyFont="1" applyFill="1" applyBorder="1"/>
    <xf numFmtId="0" fontId="35" fillId="0" borderId="0" xfId="0" applyFont="1" applyFill="1"/>
    <xf numFmtId="0" fontId="35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justify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left" wrapText="1"/>
    </xf>
    <xf numFmtId="0" fontId="25" fillId="0" borderId="38" xfId="0" applyFont="1" applyFill="1" applyBorder="1" applyAlignment="1">
      <alignment horizontal="left" wrapText="1"/>
    </xf>
    <xf numFmtId="0" fontId="24" fillId="0" borderId="27" xfId="0" applyFont="1" applyFill="1" applyBorder="1" applyAlignment="1">
      <alignment horizontal="left" wrapText="1"/>
    </xf>
    <xf numFmtId="0" fontId="25" fillId="0" borderId="27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left" wrapText="1"/>
    </xf>
    <xf numFmtId="0" fontId="25" fillId="0" borderId="31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24" fillId="0" borderId="31" xfId="0" applyFont="1" applyFill="1" applyBorder="1" applyAlignment="1"/>
    <xf numFmtId="0" fontId="24" fillId="0" borderId="20" xfId="0" applyFont="1" applyFill="1" applyBorder="1" applyAlignment="1"/>
    <xf numFmtId="0" fontId="22" fillId="0" borderId="30" xfId="0" applyFont="1" applyBorder="1" applyAlignment="1">
      <alignment vertical="justify"/>
    </xf>
    <xf numFmtId="0" fontId="25" fillId="0" borderId="37" xfId="0" applyFont="1" applyFill="1" applyBorder="1" applyAlignment="1">
      <alignment horizontal="center" wrapText="1"/>
    </xf>
    <xf numFmtId="0" fontId="32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justify" wrapText="1"/>
    </xf>
    <xf numFmtId="0" fontId="24" fillId="0" borderId="0" xfId="0" applyFont="1" applyFill="1" applyBorder="1" applyAlignment="1">
      <alignment vertical="justify" wrapText="1"/>
    </xf>
    <xf numFmtId="0" fontId="24" fillId="0" borderId="31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9" fillId="0" borderId="0" xfId="0" applyFont="1" applyFill="1"/>
    <xf numFmtId="0" fontId="34" fillId="0" borderId="0" xfId="0" applyFont="1" applyFill="1" applyAlignment="1">
      <alignment horizontal="center" vertical="center"/>
    </xf>
    <xf numFmtId="0" fontId="35" fillId="0" borderId="12" xfId="0" applyFont="1" applyFill="1" applyBorder="1"/>
    <xf numFmtId="0" fontId="29" fillId="0" borderId="1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164" fontId="35" fillId="0" borderId="0" xfId="0" applyNumberFormat="1" applyFont="1" applyFill="1"/>
    <xf numFmtId="4" fontId="35" fillId="0" borderId="0" xfId="0" applyNumberFormat="1" applyFont="1" applyFill="1"/>
    <xf numFmtId="43" fontId="35" fillId="0" borderId="0" xfId="59" applyFont="1" applyFill="1"/>
    <xf numFmtId="0" fontId="0" fillId="0" borderId="0" xfId="0" applyFont="1" applyBorder="1" applyAlignment="1"/>
    <xf numFmtId="0" fontId="30" fillId="37" borderId="63" xfId="0" applyFont="1" applyFill="1" applyBorder="1" applyAlignment="1">
      <alignment horizontal="center" vertical="justify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justify"/>
    </xf>
    <xf numFmtId="0" fontId="43" fillId="0" borderId="0" xfId="0" applyFont="1" applyFill="1" applyBorder="1" applyAlignment="1">
      <alignment wrapText="1"/>
    </xf>
    <xf numFmtId="0" fontId="43" fillId="0" borderId="27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27" xfId="0" applyFont="1" applyFill="1" applyBorder="1" applyAlignment="1">
      <alignment wrapText="1"/>
    </xf>
    <xf numFmtId="0" fontId="43" fillId="0" borderId="31" xfId="0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49" fillId="0" borderId="51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0" borderId="50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 vertical="center"/>
    </xf>
    <xf numFmtId="0" fontId="43" fillId="36" borderId="27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/>
    </xf>
    <xf numFmtId="0" fontId="43" fillId="36" borderId="45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3" fillId="36" borderId="29" xfId="0" applyFont="1" applyFill="1" applyBorder="1" applyAlignment="1">
      <alignment horizontal="left" wrapText="1"/>
    </xf>
    <xf numFmtId="0" fontId="43" fillId="36" borderId="30" xfId="0" applyFont="1" applyFill="1" applyBorder="1" applyAlignment="1">
      <alignment horizontal="left" wrapText="1"/>
    </xf>
    <xf numFmtId="0" fontId="49" fillId="0" borderId="66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3" fillId="36" borderId="65" xfId="0" applyFont="1" applyFill="1" applyBorder="1" applyAlignment="1">
      <alignment horizontal="center" vertical="center"/>
    </xf>
    <xf numFmtId="0" fontId="43" fillId="36" borderId="62" xfId="0" applyFont="1" applyFill="1" applyBorder="1" applyAlignment="1">
      <alignment horizontal="center" vertical="center"/>
    </xf>
    <xf numFmtId="0" fontId="43" fillId="36" borderId="64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left" vertical="center" wrapText="1"/>
    </xf>
    <xf numFmtId="0" fontId="51" fillId="36" borderId="19" xfId="0" applyFont="1" applyFill="1" applyBorder="1" applyAlignment="1">
      <alignment horizontal="left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36" borderId="30" xfId="0" applyFont="1" applyFill="1" applyBorder="1" applyAlignment="1">
      <alignment horizontal="left" vertical="center" wrapText="1"/>
    </xf>
    <xf numFmtId="0" fontId="43" fillId="36" borderId="34" xfId="0" applyFont="1" applyFill="1" applyBorder="1" applyAlignment="1">
      <alignment horizontal="center" vertical="center"/>
    </xf>
    <xf numFmtId="0" fontId="43" fillId="36" borderId="2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48" fillId="0" borderId="0" xfId="0" applyFont="1" applyFill="1" applyAlignment="1">
      <alignment wrapText="1"/>
    </xf>
    <xf numFmtId="164" fontId="48" fillId="0" borderId="0" xfId="0" applyNumberFormat="1" applyFont="1" applyFill="1"/>
    <xf numFmtId="0" fontId="51" fillId="36" borderId="17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 wrapText="1"/>
    </xf>
    <xf numFmtId="0" fontId="54" fillId="0" borderId="28" xfId="0" applyFont="1" applyFill="1" applyBorder="1"/>
    <xf numFmtId="0" fontId="54" fillId="0" borderId="25" xfId="0" applyFont="1" applyFill="1" applyBorder="1"/>
    <xf numFmtId="0" fontId="54" fillId="0" borderId="19" xfId="0" applyFont="1" applyFill="1" applyBorder="1"/>
    <xf numFmtId="9" fontId="54" fillId="35" borderId="35" xfId="0" applyNumberFormat="1" applyFont="1" applyFill="1" applyBorder="1" applyAlignment="1">
      <alignment wrapText="1"/>
    </xf>
    <xf numFmtId="9" fontId="54" fillId="35" borderId="44" xfId="0" applyNumberFormat="1" applyFont="1" applyFill="1" applyBorder="1" applyAlignment="1">
      <alignment wrapText="1"/>
    </xf>
    <xf numFmtId="0" fontId="54" fillId="0" borderId="25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165" fontId="51" fillId="0" borderId="56" xfId="0" applyNumberFormat="1" applyFont="1" applyFill="1" applyBorder="1"/>
    <xf numFmtId="165" fontId="51" fillId="0" borderId="22" xfId="0" applyNumberFormat="1" applyFont="1" applyFill="1" applyBorder="1"/>
    <xf numFmtId="165" fontId="51" fillId="0" borderId="57" xfId="0" applyNumberFormat="1" applyFont="1" applyFill="1" applyBorder="1"/>
    <xf numFmtId="165" fontId="51" fillId="0" borderId="14" xfId="0" applyNumberFormat="1" applyFont="1" applyFill="1" applyBorder="1"/>
    <xf numFmtId="165" fontId="51" fillId="0" borderId="13" xfId="0" applyNumberFormat="1" applyFont="1" applyFill="1" applyBorder="1"/>
    <xf numFmtId="165" fontId="51" fillId="0" borderId="58" xfId="0" applyNumberFormat="1" applyFont="1" applyFill="1" applyBorder="1"/>
    <xf numFmtId="165" fontId="51" fillId="0" borderId="28" xfId="0" applyNumberFormat="1" applyFont="1" applyFill="1" applyBorder="1"/>
    <xf numFmtId="165" fontId="51" fillId="0" borderId="35" xfId="0" applyNumberFormat="1" applyFont="1" applyFill="1" applyBorder="1"/>
    <xf numFmtId="165" fontId="51" fillId="0" borderId="44" xfId="0" applyNumberFormat="1" applyFont="1" applyFill="1" applyBorder="1"/>
    <xf numFmtId="0" fontId="43" fillId="36" borderId="3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indent="1"/>
    </xf>
    <xf numFmtId="0" fontId="43" fillId="0" borderId="13" xfId="0" applyFont="1" applyFill="1" applyBorder="1" applyAlignment="1">
      <alignment horizontal="left" indent="1"/>
    </xf>
    <xf numFmtId="0" fontId="43" fillId="0" borderId="58" xfId="0" applyFont="1" applyFill="1" applyBorder="1" applyAlignment="1">
      <alignment horizontal="left" indent="1"/>
    </xf>
    <xf numFmtId="165" fontId="54" fillId="0" borderId="10" xfId="0" applyNumberFormat="1" applyFont="1" applyBorder="1"/>
    <xf numFmtId="0" fontId="43" fillId="0" borderId="12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0" fillId="0" borderId="0" xfId="0" applyFont="1" applyFill="1" applyAlignment="1">
      <alignment vertical="center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wrapText="1" indent="1"/>
    </xf>
    <xf numFmtId="0" fontId="43" fillId="0" borderId="60" xfId="0" applyFont="1" applyFill="1" applyBorder="1" applyAlignment="1">
      <alignment horizontal="left" wrapText="1" indent="1"/>
    </xf>
    <xf numFmtId="0" fontId="43" fillId="0" borderId="61" xfId="0" applyFont="1" applyFill="1" applyBorder="1" applyAlignment="1">
      <alignment horizontal="left" wrapText="1" indent="1"/>
    </xf>
    <xf numFmtId="0" fontId="43" fillId="0" borderId="59" xfId="0" applyFont="1" applyFill="1" applyBorder="1" applyAlignment="1">
      <alignment horizontal="left" wrapText="1" indent="1"/>
    </xf>
    <xf numFmtId="0" fontId="43" fillId="0" borderId="59" xfId="0" applyFont="1" applyFill="1" applyBorder="1" applyAlignment="1">
      <alignment horizontal="left" vertical="center" indent="1"/>
    </xf>
    <xf numFmtId="0" fontId="43" fillId="0" borderId="60" xfId="0" applyFont="1" applyFill="1" applyBorder="1" applyAlignment="1">
      <alignment horizontal="left" vertical="center" indent="1"/>
    </xf>
    <xf numFmtId="0" fontId="43" fillId="0" borderId="61" xfId="0" applyFont="1" applyFill="1" applyBorder="1" applyAlignment="1">
      <alignment horizontal="left" vertical="center" indent="1"/>
    </xf>
    <xf numFmtId="0" fontId="43" fillId="0" borderId="29" xfId="0" applyFont="1" applyFill="1" applyBorder="1" applyAlignment="1">
      <alignment horizontal="left" vertical="center" indent="1"/>
    </xf>
    <xf numFmtId="0" fontId="32" fillId="37" borderId="6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35" fillId="37" borderId="68" xfId="0" applyFont="1" applyFill="1" applyBorder="1" applyAlignment="1">
      <alignment horizontal="left" vertical="center"/>
    </xf>
    <xf numFmtId="0" fontId="35" fillId="37" borderId="63" xfId="0" applyFont="1" applyFill="1" applyBorder="1" applyAlignment="1">
      <alignment horizontal="center" vertical="center"/>
    </xf>
    <xf numFmtId="43" fontId="30" fillId="0" borderId="63" xfId="59" applyFont="1" applyFill="1" applyBorder="1" applyAlignment="1">
      <alignment vertical="justify"/>
    </xf>
    <xf numFmtId="9" fontId="38" fillId="34" borderId="63" xfId="0" applyNumberFormat="1" applyFont="1" applyFill="1" applyBorder="1"/>
    <xf numFmtId="164" fontId="29" fillId="0" borderId="67" xfId="0" applyNumberFormat="1" applyFont="1" applyFill="1" applyBorder="1"/>
    <xf numFmtId="0" fontId="54" fillId="0" borderId="24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justify"/>
    </xf>
    <xf numFmtId="0" fontId="54" fillId="0" borderId="35" xfId="0" applyFont="1" applyFill="1" applyBorder="1" applyAlignment="1">
      <alignment horizontal="center" vertical="justify"/>
    </xf>
    <xf numFmtId="0" fontId="54" fillId="0" borderId="44" xfId="0" applyFont="1" applyFill="1" applyBorder="1" applyAlignment="1">
      <alignment horizontal="center" vertical="justify"/>
    </xf>
    <xf numFmtId="0" fontId="54" fillId="0" borderId="28" xfId="0" applyFont="1" applyFill="1" applyBorder="1" applyAlignment="1">
      <alignment horizontal="center" vertical="justify"/>
    </xf>
    <xf numFmtId="0" fontId="39" fillId="0" borderId="2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justify"/>
    </xf>
    <xf numFmtId="0" fontId="54" fillId="0" borderId="13" xfId="0" applyFont="1" applyFill="1" applyBorder="1" applyAlignment="1">
      <alignment horizontal="center" vertical="justify"/>
    </xf>
    <xf numFmtId="0" fontId="54" fillId="0" borderId="58" xfId="0" applyFont="1" applyFill="1" applyBorder="1" applyAlignment="1">
      <alignment horizontal="center" vertical="justify"/>
    </xf>
    <xf numFmtId="0" fontId="54" fillId="0" borderId="14" xfId="0" applyFont="1" applyFill="1" applyBorder="1" applyAlignment="1">
      <alignment horizontal="center" vertical="justify"/>
    </xf>
    <xf numFmtId="0" fontId="54" fillId="0" borderId="31" xfId="0" applyFont="1" applyFill="1" applyBorder="1" applyAlignment="1">
      <alignment horizontal="center" vertical="justify"/>
    </xf>
    <xf numFmtId="0" fontId="54" fillId="0" borderId="14" xfId="0" applyFont="1" applyFill="1" applyBorder="1" applyAlignment="1">
      <alignment horizontal="center" vertical="center" wrapText="1"/>
    </xf>
    <xf numFmtId="165" fontId="43" fillId="0" borderId="17" xfId="0" applyNumberFormat="1" applyFont="1" applyFill="1" applyBorder="1" applyAlignment="1">
      <alignment horizontal="right" vertical="center"/>
    </xf>
    <xf numFmtId="165" fontId="43" fillId="0" borderId="25" xfId="59" applyNumberFormat="1" applyFont="1" applyFill="1" applyBorder="1" applyAlignment="1">
      <alignment horizontal="right" vertical="justify"/>
    </xf>
    <xf numFmtId="165" fontId="43" fillId="0" borderId="35" xfId="59" applyNumberFormat="1" applyFont="1" applyFill="1" applyBorder="1" applyAlignment="1">
      <alignment horizontal="right" vertical="justify"/>
    </xf>
    <xf numFmtId="165" fontId="43" fillId="0" borderId="44" xfId="59" applyNumberFormat="1" applyFont="1" applyFill="1" applyBorder="1" applyAlignment="1">
      <alignment horizontal="right" vertical="justify"/>
    </xf>
    <xf numFmtId="165" fontId="43" fillId="0" borderId="28" xfId="59" applyNumberFormat="1" applyFont="1" applyFill="1" applyBorder="1" applyAlignment="1">
      <alignment horizontal="right" vertical="justify"/>
    </xf>
    <xf numFmtId="9" fontId="54" fillId="35" borderId="11" xfId="0" applyNumberFormat="1" applyFont="1" applyFill="1" applyBorder="1" applyAlignment="1">
      <alignment horizontal="right"/>
    </xf>
    <xf numFmtId="9" fontId="54" fillId="35" borderId="13" xfId="0" applyNumberFormat="1" applyFont="1" applyFill="1" applyBorder="1" applyAlignment="1">
      <alignment horizontal="right"/>
    </xf>
    <xf numFmtId="9" fontId="54" fillId="35" borderId="58" xfId="0" applyNumberFormat="1" applyFont="1" applyFill="1" applyBorder="1" applyAlignment="1">
      <alignment horizontal="right"/>
    </xf>
    <xf numFmtId="9" fontId="54" fillId="35" borderId="14" xfId="0" applyNumberFormat="1" applyFont="1" applyFill="1" applyBorder="1" applyAlignment="1">
      <alignment horizontal="right"/>
    </xf>
    <xf numFmtId="165" fontId="43" fillId="0" borderId="25" xfId="0" applyNumberFormat="1" applyFont="1" applyFill="1" applyBorder="1" applyAlignment="1">
      <alignment horizontal="right" vertical="center"/>
    </xf>
    <xf numFmtId="165" fontId="43" fillId="0" borderId="35" xfId="0" applyNumberFormat="1" applyFont="1" applyFill="1" applyBorder="1" applyAlignment="1">
      <alignment horizontal="right" vertical="center"/>
    </xf>
    <xf numFmtId="165" fontId="43" fillId="0" borderId="44" xfId="0" applyNumberFormat="1" applyFont="1" applyFill="1" applyBorder="1" applyAlignment="1">
      <alignment horizontal="right" vertical="center"/>
    </xf>
    <xf numFmtId="165" fontId="43" fillId="0" borderId="28" xfId="0" applyNumberFormat="1" applyFont="1" applyFill="1" applyBorder="1" applyAlignment="1">
      <alignment horizontal="right" vertical="center"/>
    </xf>
    <xf numFmtId="0" fontId="54" fillId="0" borderId="58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165" fontId="43" fillId="0" borderId="28" xfId="0" applyNumberFormat="1" applyFont="1" applyFill="1" applyBorder="1" applyAlignment="1">
      <alignment horizontal="right"/>
    </xf>
    <xf numFmtId="165" fontId="43" fillId="0" borderId="35" xfId="0" applyNumberFormat="1" applyFont="1" applyFill="1" applyBorder="1" applyAlignment="1">
      <alignment horizontal="right"/>
    </xf>
    <xf numFmtId="165" fontId="43" fillId="0" borderId="44" xfId="0" applyNumberFormat="1" applyFont="1" applyFill="1" applyBorder="1" applyAlignment="1">
      <alignment horizontal="right"/>
    </xf>
    <xf numFmtId="0" fontId="43" fillId="0" borderId="35" xfId="0" applyFont="1" applyFill="1" applyBorder="1" applyAlignment="1">
      <alignment horizontal="left" indent="1"/>
    </xf>
    <xf numFmtId="0" fontId="43" fillId="0" borderId="44" xfId="0" applyFont="1" applyFill="1" applyBorder="1" applyAlignment="1">
      <alignment horizontal="left" indent="1"/>
    </xf>
    <xf numFmtId="0" fontId="43" fillId="0" borderId="25" xfId="0" applyFont="1" applyFill="1" applyBorder="1" applyAlignment="1">
      <alignment horizontal="left" indent="1"/>
    </xf>
    <xf numFmtId="0" fontId="43" fillId="0" borderId="28" xfId="0" applyFont="1" applyFill="1" applyBorder="1" applyAlignment="1">
      <alignment horizontal="left" wrapText="1" indent="1"/>
    </xf>
    <xf numFmtId="0" fontId="43" fillId="0" borderId="35" xfId="0" applyFont="1" applyFill="1" applyBorder="1" applyAlignment="1">
      <alignment horizontal="left" wrapText="1" indent="1"/>
    </xf>
    <xf numFmtId="0" fontId="43" fillId="0" borderId="44" xfId="0" applyFont="1" applyFill="1" applyBorder="1" applyAlignment="1">
      <alignment horizontal="left" wrapText="1" inden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9" fontId="54" fillId="35" borderId="14" xfId="0" applyNumberFormat="1" applyFont="1" applyFill="1" applyBorder="1"/>
    <xf numFmtId="9" fontId="54" fillId="35" borderId="13" xfId="0" applyNumberFormat="1" applyFont="1" applyFill="1" applyBorder="1"/>
    <xf numFmtId="9" fontId="54" fillId="35" borderId="58" xfId="0" applyNumberFormat="1" applyFont="1" applyFill="1" applyBorder="1"/>
    <xf numFmtId="9" fontId="54" fillId="35" borderId="11" xfId="0" applyNumberFormat="1" applyFont="1" applyFill="1" applyBorder="1"/>
    <xf numFmtId="0" fontId="43" fillId="0" borderId="19" xfId="0" applyFont="1" applyFill="1" applyBorder="1" applyAlignment="1">
      <alignment horizontal="left" indent="1"/>
    </xf>
    <xf numFmtId="165" fontId="43" fillId="0" borderId="25" xfId="0" applyNumberFormat="1" applyFont="1" applyFill="1" applyBorder="1" applyAlignment="1">
      <alignment horizontal="right" vertical="center" wrapText="1"/>
    </xf>
    <xf numFmtId="165" fontId="43" fillId="0" borderId="35" xfId="0" applyNumberFormat="1" applyFont="1" applyFill="1" applyBorder="1" applyAlignment="1">
      <alignment horizontal="right" vertical="center" wrapText="1"/>
    </xf>
    <xf numFmtId="165" fontId="43" fillId="0" borderId="36" xfId="0" applyNumberFormat="1" applyFont="1" applyFill="1" applyBorder="1" applyAlignment="1">
      <alignment horizontal="right" vertical="center" wrapText="1"/>
    </xf>
    <xf numFmtId="165" fontId="43" fillId="0" borderId="28" xfId="0" applyNumberFormat="1" applyFont="1" applyFill="1" applyBorder="1" applyAlignment="1">
      <alignment horizontal="right" vertical="center" wrapText="1"/>
    </xf>
    <xf numFmtId="165" fontId="43" fillId="0" borderId="44" xfId="0" applyNumberFormat="1" applyFont="1" applyFill="1" applyBorder="1" applyAlignment="1">
      <alignment horizontal="right" vertical="center" wrapText="1"/>
    </xf>
    <xf numFmtId="0" fontId="43" fillId="0" borderId="28" xfId="0" applyFont="1" applyFill="1" applyBorder="1" applyAlignment="1">
      <alignment horizontal="left" vertical="center" inden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165" fontId="43" fillId="0" borderId="28" xfId="0" applyNumberFormat="1" applyFont="1" applyFill="1" applyBorder="1"/>
    <xf numFmtId="165" fontId="43" fillId="0" borderId="35" xfId="0" applyNumberFormat="1" applyFont="1" applyFill="1" applyBorder="1"/>
    <xf numFmtId="165" fontId="43" fillId="0" borderId="44" xfId="0" applyNumberFormat="1" applyFont="1" applyFill="1" applyBorder="1"/>
    <xf numFmtId="0" fontId="54" fillId="0" borderId="24" xfId="0" applyFont="1" applyFill="1" applyBorder="1" applyAlignment="1">
      <alignment horizontal="center" vertical="justify"/>
    </xf>
    <xf numFmtId="0" fontId="43" fillId="36" borderId="3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left" wrapText="1"/>
    </xf>
    <xf numFmtId="0" fontId="17" fillId="0" borderId="0" xfId="0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1" fillId="36" borderId="23" xfId="0" applyFont="1" applyFill="1" applyBorder="1" applyAlignment="1">
      <alignment horizontal="center" vertical="center"/>
    </xf>
    <xf numFmtId="9" fontId="54" fillId="35" borderId="25" xfId="0" applyNumberFormat="1" applyFont="1" applyFill="1" applyBorder="1" applyAlignment="1">
      <alignment wrapText="1"/>
    </xf>
    <xf numFmtId="9" fontId="44" fillId="35" borderId="69" xfId="0" applyNumberFormat="1" applyFont="1" applyFill="1" applyBorder="1" applyAlignment="1">
      <alignment vertical="center" wrapText="1"/>
    </xf>
    <xf numFmtId="0" fontId="51" fillId="36" borderId="23" xfId="0" applyFont="1" applyFill="1" applyBorder="1" applyAlignment="1">
      <alignment horizontal="center" vertical="center" wrapText="1"/>
    </xf>
    <xf numFmtId="9" fontId="54" fillId="35" borderId="31" xfId="0" applyNumberFormat="1" applyFont="1" applyFill="1" applyBorder="1" applyAlignment="1">
      <alignment horizontal="right"/>
    </xf>
    <xf numFmtId="9" fontId="44" fillId="35" borderId="69" xfId="0" applyNumberFormat="1" applyFont="1" applyFill="1" applyBorder="1" applyAlignment="1">
      <alignment vertical="center"/>
    </xf>
    <xf numFmtId="0" fontId="51" fillId="36" borderId="33" xfId="0" applyFont="1" applyFill="1" applyBorder="1" applyAlignment="1">
      <alignment horizontal="center" vertical="center"/>
    </xf>
    <xf numFmtId="0" fontId="51" fillId="36" borderId="37" xfId="0" applyFont="1" applyFill="1" applyBorder="1" applyAlignment="1">
      <alignment horizontal="center" vertical="center" wrapText="1"/>
    </xf>
    <xf numFmtId="9" fontId="44" fillId="35" borderId="70" xfId="0" applyNumberFormat="1" applyFont="1" applyFill="1" applyBorder="1" applyAlignment="1">
      <alignment vertical="center"/>
    </xf>
    <xf numFmtId="0" fontId="51" fillId="36" borderId="34" xfId="0" applyFont="1" applyFill="1" applyBorder="1" applyAlignment="1">
      <alignment horizontal="center" vertical="center" wrapText="1"/>
    </xf>
    <xf numFmtId="0" fontId="51" fillId="36" borderId="33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justify" indent="1"/>
    </xf>
    <xf numFmtId="0" fontId="44" fillId="36" borderId="23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3" fillId="36" borderId="53" xfId="0" applyFont="1" applyFill="1" applyBorder="1" applyAlignment="1">
      <alignment horizontal="left"/>
    </xf>
    <xf numFmtId="0" fontId="43" fillId="36" borderId="50" xfId="0" applyFont="1" applyFill="1" applyBorder="1" applyAlignment="1">
      <alignment horizontal="left"/>
    </xf>
    <xf numFmtId="0" fontId="43" fillId="36" borderId="37" xfId="0" applyFont="1" applyFill="1" applyBorder="1" applyAlignment="1">
      <alignment horizontal="center" vertical="justify"/>
    </xf>
    <xf numFmtId="0" fontId="43" fillId="36" borderId="32" xfId="0" applyFont="1" applyFill="1" applyBorder="1" applyAlignment="1">
      <alignment horizontal="center" vertical="justify"/>
    </xf>
    <xf numFmtId="0" fontId="43" fillId="36" borderId="34" xfId="0" applyFont="1" applyFill="1" applyBorder="1" applyAlignment="1">
      <alignment horizontal="center" vertical="justify"/>
    </xf>
    <xf numFmtId="0" fontId="43" fillId="36" borderId="23" xfId="0" applyFont="1" applyFill="1" applyBorder="1" applyAlignment="1">
      <alignment horizontal="center" vertical="justify"/>
    </xf>
    <xf numFmtId="0" fontId="43" fillId="36" borderId="24" xfId="0" applyFont="1" applyFill="1" applyBorder="1" applyAlignment="1">
      <alignment horizontal="center" vertical="justify"/>
    </xf>
    <xf numFmtId="0" fontId="43" fillId="36" borderId="18" xfId="0" applyFont="1" applyFill="1" applyBorder="1" applyAlignment="1">
      <alignment horizontal="center" vertical="justify"/>
    </xf>
    <xf numFmtId="0" fontId="44" fillId="36" borderId="37" xfId="0" applyFont="1" applyFill="1" applyBorder="1" applyAlignment="1">
      <alignment horizontal="center" vertical="center" wrapText="1"/>
    </xf>
    <xf numFmtId="0" fontId="44" fillId="36" borderId="34" xfId="0" applyFont="1" applyFill="1" applyBorder="1" applyAlignment="1">
      <alignment horizontal="center" vertical="center" wrapText="1"/>
    </xf>
    <xf numFmtId="0" fontId="44" fillId="36" borderId="3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3" fillId="36" borderId="39" xfId="0" applyFont="1" applyFill="1" applyBorder="1" applyAlignment="1">
      <alignment horizontal="left"/>
    </xf>
    <xf numFmtId="0" fontId="43" fillId="36" borderId="40" xfId="0" applyFont="1" applyFill="1" applyBorder="1" applyAlignment="1">
      <alignment horizontal="left"/>
    </xf>
    <xf numFmtId="0" fontId="43" fillId="36" borderId="52" xfId="0" applyFont="1" applyFill="1" applyBorder="1" applyAlignment="1">
      <alignment horizontal="left"/>
    </xf>
    <xf numFmtId="0" fontId="43" fillId="36" borderId="49" xfId="0" applyFont="1" applyFill="1" applyBorder="1" applyAlignment="1">
      <alignment horizontal="left"/>
    </xf>
    <xf numFmtId="0" fontId="43" fillId="36" borderId="51" xfId="0" applyFont="1" applyFill="1" applyBorder="1" applyAlignment="1">
      <alignment horizontal="left"/>
    </xf>
    <xf numFmtId="0" fontId="43" fillId="36" borderId="48" xfId="0" applyFont="1" applyFill="1" applyBorder="1" applyAlignment="1">
      <alignment horizontal="left"/>
    </xf>
    <xf numFmtId="0" fontId="43" fillId="36" borderId="54" xfId="0" applyFont="1" applyFill="1" applyBorder="1" applyAlignment="1">
      <alignment horizontal="center" wrapText="1"/>
    </xf>
    <xf numFmtId="0" fontId="43" fillId="36" borderId="45" xfId="0" applyFont="1" applyFill="1" applyBorder="1" applyAlignment="1">
      <alignment horizontal="center" wrapText="1"/>
    </xf>
    <xf numFmtId="0" fontId="43" fillId="36" borderId="55" xfId="0" applyFont="1" applyFill="1" applyBorder="1" applyAlignment="1">
      <alignment horizontal="center" wrapText="1"/>
    </xf>
    <xf numFmtId="0" fontId="43" fillId="36" borderId="39" xfId="0" applyFont="1" applyFill="1" applyBorder="1" applyAlignment="1">
      <alignment horizontal="center" wrapText="1"/>
    </xf>
    <xf numFmtId="0" fontId="43" fillId="36" borderId="21" xfId="0" applyFont="1" applyFill="1" applyBorder="1" applyAlignment="1">
      <alignment horizontal="center" wrapText="1"/>
    </xf>
    <xf numFmtId="0" fontId="43" fillId="36" borderId="40" xfId="0" applyFont="1" applyFill="1" applyBorder="1" applyAlignment="1">
      <alignment horizontal="center" wrapText="1"/>
    </xf>
    <xf numFmtId="0" fontId="43" fillId="36" borderId="23" xfId="0" applyFont="1" applyFill="1" applyBorder="1" applyAlignment="1">
      <alignment horizontal="center" wrapText="1"/>
    </xf>
    <xf numFmtId="0" fontId="43" fillId="36" borderId="18" xfId="0" applyFont="1" applyFill="1" applyBorder="1" applyAlignment="1">
      <alignment horizontal="center" wrapText="1"/>
    </xf>
    <xf numFmtId="0" fontId="44" fillId="36" borderId="33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27" xfId="0" applyFont="1" applyFill="1" applyBorder="1" applyAlignment="1">
      <alignment horizontal="left" wrapText="1"/>
    </xf>
    <xf numFmtId="0" fontId="44" fillId="36" borderId="23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3" fillId="0" borderId="37" xfId="0" applyFont="1" applyFill="1" applyBorder="1" applyAlignment="1">
      <alignment horizontal="center" wrapText="1"/>
    </xf>
    <xf numFmtId="0" fontId="43" fillId="0" borderId="32" xfId="0" applyFont="1" applyFill="1" applyBorder="1" applyAlignment="1">
      <alignment horizontal="center" wrapText="1"/>
    </xf>
    <xf numFmtId="0" fontId="43" fillId="0" borderId="34" xfId="0" applyFont="1" applyFill="1" applyBorder="1" applyAlignment="1">
      <alignment horizontal="center" wrapText="1"/>
    </xf>
    <xf numFmtId="0" fontId="43" fillId="0" borderId="38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27" xfId="0" applyFont="1" applyFill="1" applyBorder="1" applyAlignment="1">
      <alignment horizontal="center" wrapText="1"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27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48" fillId="0" borderId="27" xfId="0" applyFont="1" applyFill="1" applyBorder="1" applyAlignment="1">
      <alignment horizontal="left"/>
    </xf>
    <xf numFmtId="0" fontId="43" fillId="36" borderId="53" xfId="0" applyFont="1" applyFill="1" applyBorder="1" applyAlignment="1">
      <alignment horizontal="center" wrapText="1"/>
    </xf>
    <xf numFmtId="0" fontId="43" fillId="36" borderId="46" xfId="0" applyFont="1" applyFill="1" applyBorder="1" applyAlignment="1">
      <alignment horizontal="center" wrapText="1"/>
    </xf>
    <xf numFmtId="0" fontId="43" fillId="36" borderId="50" xfId="0" applyFont="1" applyFill="1" applyBorder="1" applyAlignment="1">
      <alignment horizontal="center" wrapText="1"/>
    </xf>
    <xf numFmtId="0" fontId="44" fillId="36" borderId="37" xfId="0" applyFont="1" applyFill="1" applyBorder="1" applyAlignment="1">
      <alignment horizontal="center" vertical="center"/>
    </xf>
    <xf numFmtId="0" fontId="44" fillId="36" borderId="32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49" fontId="47" fillId="36" borderId="30" xfId="0" applyNumberFormat="1" applyFont="1" applyFill="1" applyBorder="1" applyAlignment="1">
      <alignment horizontal="center" vertical="center"/>
    </xf>
    <xf numFmtId="49" fontId="47" fillId="36" borderId="31" xfId="0" applyNumberFormat="1" applyFont="1" applyFill="1" applyBorder="1" applyAlignment="1">
      <alignment horizontal="center" vertical="center"/>
    </xf>
    <xf numFmtId="49" fontId="47" fillId="36" borderId="20" xfId="0" applyNumberFormat="1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justify"/>
    </xf>
    <xf numFmtId="0" fontId="45" fillId="36" borderId="32" xfId="0" applyFont="1" applyFill="1" applyBorder="1" applyAlignment="1">
      <alignment horizontal="center" vertical="justify"/>
    </xf>
    <xf numFmtId="0" fontId="45" fillId="36" borderId="34" xfId="0" applyFont="1" applyFill="1" applyBorder="1" applyAlignment="1">
      <alignment horizontal="center" vertical="justify"/>
    </xf>
    <xf numFmtId="0" fontId="45" fillId="36" borderId="38" xfId="0" applyFont="1" applyFill="1" applyBorder="1" applyAlignment="1">
      <alignment horizontal="center" vertical="justify"/>
    </xf>
    <xf numFmtId="0" fontId="45" fillId="36" borderId="0" xfId="0" applyFont="1" applyFill="1" applyBorder="1" applyAlignment="1">
      <alignment horizontal="center" vertical="justify"/>
    </xf>
    <xf numFmtId="0" fontId="45" fillId="36" borderId="27" xfId="0" applyFont="1" applyFill="1" applyBorder="1" applyAlignment="1">
      <alignment horizontal="center" vertical="justify"/>
    </xf>
    <xf numFmtId="0" fontId="47" fillId="36" borderId="38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19" fillId="36" borderId="38" xfId="42" applyFill="1" applyBorder="1" applyAlignment="1">
      <alignment horizontal="center" vertical="center"/>
    </xf>
    <xf numFmtId="0" fontId="19" fillId="36" borderId="0" xfId="42" applyFill="1" applyBorder="1" applyAlignment="1">
      <alignment horizontal="center" vertical="center"/>
    </xf>
    <xf numFmtId="0" fontId="19" fillId="36" borderId="27" xfId="42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center" vertical="center"/>
    </xf>
    <xf numFmtId="0" fontId="46" fillId="36" borderId="38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27" xfId="0" applyFont="1" applyFill="1" applyBorder="1" applyAlignment="1">
      <alignment horizontal="center" vertical="center"/>
    </xf>
    <xf numFmtId="0" fontId="43" fillId="36" borderId="37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center" vertical="center"/>
    </xf>
    <xf numFmtId="0" fontId="43" fillId="36" borderId="31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9" fontId="45" fillId="36" borderId="37" xfId="0" applyNumberFormat="1" applyFont="1" applyFill="1" applyBorder="1" applyAlignment="1">
      <alignment horizontal="center" vertical="center"/>
    </xf>
    <xf numFmtId="9" fontId="45" fillId="36" borderId="32" xfId="0" applyNumberFormat="1" applyFont="1" applyFill="1" applyBorder="1" applyAlignment="1">
      <alignment horizontal="center" vertical="center"/>
    </xf>
    <xf numFmtId="9" fontId="45" fillId="36" borderId="34" xfId="0" applyNumberFormat="1" applyFont="1" applyFill="1" applyBorder="1" applyAlignment="1">
      <alignment horizontal="center" vertical="center"/>
    </xf>
    <xf numFmtId="9" fontId="45" fillId="36" borderId="30" xfId="0" applyNumberFormat="1" applyFont="1" applyFill="1" applyBorder="1" applyAlignment="1">
      <alignment horizontal="center" vertical="center"/>
    </xf>
    <xf numFmtId="9" fontId="45" fillId="36" borderId="31" xfId="0" applyNumberFormat="1" applyFont="1" applyFill="1" applyBorder="1" applyAlignment="1">
      <alignment horizontal="center" vertical="center"/>
    </xf>
    <xf numFmtId="9" fontId="45" fillId="36" borderId="27" xfId="0" applyNumberFormat="1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center" vertical="center"/>
    </xf>
    <xf numFmtId="0" fontId="45" fillId="36" borderId="32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36" borderId="32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vertical="justify"/>
    </xf>
    <xf numFmtId="0" fontId="24" fillId="0" borderId="24" xfId="0" applyFont="1" applyFill="1" applyBorder="1" applyAlignment="1">
      <alignment horizontal="center" vertical="justify"/>
    </xf>
    <xf numFmtId="0" fontId="24" fillId="0" borderId="18" xfId="0" applyFont="1" applyFill="1" applyBorder="1" applyAlignment="1">
      <alignment horizontal="center" vertical="justify"/>
    </xf>
    <xf numFmtId="0" fontId="28" fillId="0" borderId="23" xfId="0" applyFont="1" applyBorder="1" applyAlignment="1">
      <alignment horizontal="center" vertical="justify"/>
    </xf>
    <xf numFmtId="0" fontId="28" fillId="0" borderId="24" xfId="0" applyFont="1" applyBorder="1" applyAlignment="1">
      <alignment horizontal="center" vertical="justify"/>
    </xf>
    <xf numFmtId="0" fontId="28" fillId="0" borderId="18" xfId="0" applyFont="1" applyBorder="1" applyAlignment="1">
      <alignment horizontal="center" vertical="justify"/>
    </xf>
    <xf numFmtId="0" fontId="25" fillId="0" borderId="32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27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27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7" xfId="0" applyFont="1" applyFill="1" applyBorder="1" applyAlignment="1">
      <alignment horizontal="left" wrapText="1"/>
    </xf>
  </cellXfs>
  <cellStyles count="60">
    <cellStyle name="20% - Акцент1" xfId="19" builtinId="30" customBuiltin="1"/>
    <cellStyle name="20% - Акцент1 2" xfId="47"/>
    <cellStyle name="20% - Акцент2" xfId="23" builtinId="34" customBuiltin="1"/>
    <cellStyle name="20% - Акцент2 2" xfId="49"/>
    <cellStyle name="20% - Акцент3" xfId="27" builtinId="38" customBuiltin="1"/>
    <cellStyle name="20% - Акцент3 2" xfId="51"/>
    <cellStyle name="20% - Акцент4" xfId="31" builtinId="42" customBuiltin="1"/>
    <cellStyle name="20% - Акцент4 2" xfId="53"/>
    <cellStyle name="20% - Акцент5" xfId="35" builtinId="46" customBuiltin="1"/>
    <cellStyle name="20% - Акцент5 2" xfId="55"/>
    <cellStyle name="20% - Акцент6" xfId="39" builtinId="50" customBuiltin="1"/>
    <cellStyle name="20% - Акцент6 2" xfId="57"/>
    <cellStyle name="40% - Акцент1" xfId="20" builtinId="31" customBuiltin="1"/>
    <cellStyle name="40% - Акцент1 2" xfId="48"/>
    <cellStyle name="40% - Акцент2" xfId="24" builtinId="35" customBuiltin="1"/>
    <cellStyle name="40% - Акцент2 2" xfId="50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4"/>
    <cellStyle name="40% - Акцент5" xfId="36" builtinId="47" customBuiltin="1"/>
    <cellStyle name="40% - Акцент5 2" xfId="56"/>
    <cellStyle name="40% - Акцент6" xfId="40" builtinId="51" customBuiltin="1"/>
    <cellStyle name="40% - Акцент6 2" xfId="5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5"/>
    <cellStyle name="Обычный" xfId="0" builtinId="0"/>
    <cellStyle name="Обычный 2" xfId="44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Связанная ячейка" xfId="12" builtinId="24" customBuiltin="1"/>
    <cellStyle name="Текст предупреждения" xfId="14" builtinId="11" customBuiltin="1"/>
    <cellStyle name="Финансовый" xfId="59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8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109</xdr:row>
      <xdr:rowOff>9524</xdr:rowOff>
    </xdr:from>
    <xdr:to>
      <xdr:col>6</xdr:col>
      <xdr:colOff>695325</xdr:colOff>
      <xdr:row>127</xdr:row>
      <xdr:rowOff>141657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31213424"/>
          <a:ext cx="5676899" cy="36087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40898</xdr:colOff>
      <xdr:row>65</xdr:row>
      <xdr:rowOff>38101</xdr:rowOff>
    </xdr:from>
    <xdr:to>
      <xdr:col>15</xdr:col>
      <xdr:colOff>19050</xdr:colOff>
      <xdr:row>73</xdr:row>
      <xdr:rowOff>13839</xdr:rowOff>
    </xdr:to>
    <xdr:pic>
      <xdr:nvPicPr>
        <xdr:cNvPr id="10" name="Рисунок 9" descr="вкладыши сбор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9123" y="15659101"/>
          <a:ext cx="2416552" cy="158546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39</xdr:row>
      <xdr:rowOff>238126</xdr:rowOff>
    </xdr:from>
    <xdr:to>
      <xdr:col>14</xdr:col>
      <xdr:colOff>438211</xdr:colOff>
      <xdr:row>49</xdr:row>
      <xdr:rowOff>47626</xdr:rowOff>
    </xdr:to>
    <xdr:pic>
      <xdr:nvPicPr>
        <xdr:cNvPr id="11" name="Рисунок 10" descr="полка11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5375" y="10487026"/>
          <a:ext cx="2209861" cy="188595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52</xdr:row>
      <xdr:rowOff>187867</xdr:rowOff>
    </xdr:from>
    <xdr:to>
      <xdr:col>15</xdr:col>
      <xdr:colOff>18314</xdr:colOff>
      <xdr:row>60</xdr:row>
      <xdr:rowOff>28575</xdr:rowOff>
    </xdr:to>
    <xdr:pic>
      <xdr:nvPicPr>
        <xdr:cNvPr id="12" name="Рисунок 11" descr="полка22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05850" y="13008517"/>
          <a:ext cx="2409089" cy="145043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11</xdr:row>
      <xdr:rowOff>66676</xdr:rowOff>
    </xdr:from>
    <xdr:to>
      <xdr:col>1</xdr:col>
      <xdr:colOff>1696010</xdr:colOff>
      <xdr:row>22</xdr:row>
      <xdr:rowOff>209551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95626"/>
          <a:ext cx="1543610" cy="276225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24</xdr:row>
      <xdr:rowOff>159110</xdr:rowOff>
    </xdr:from>
    <xdr:to>
      <xdr:col>1</xdr:col>
      <xdr:colOff>1638300</xdr:colOff>
      <xdr:row>35</xdr:row>
      <xdr:rowOff>123825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502760"/>
          <a:ext cx="1504950" cy="258409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13</xdr:row>
      <xdr:rowOff>47625</xdr:rowOff>
    </xdr:from>
    <xdr:to>
      <xdr:col>7</xdr:col>
      <xdr:colOff>643414</xdr:colOff>
      <xdr:row>20</xdr:row>
      <xdr:rowOff>171450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3552825"/>
          <a:ext cx="1995964" cy="1790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77</xdr:row>
      <xdr:rowOff>38100</xdr:rowOff>
    </xdr:from>
    <xdr:to>
      <xdr:col>14</xdr:col>
      <xdr:colOff>223710</xdr:colOff>
      <xdr:row>83</xdr:row>
      <xdr:rowOff>57149</xdr:rowOff>
    </xdr:to>
    <xdr:pic>
      <xdr:nvPicPr>
        <xdr:cNvPr id="16" name="Рисунок 15" descr="перф1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82050" y="19030950"/>
          <a:ext cx="1928685" cy="1228724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24</xdr:row>
      <xdr:rowOff>57150</xdr:rowOff>
    </xdr:from>
    <xdr:to>
      <xdr:col>8</xdr:col>
      <xdr:colOff>5984</xdr:colOff>
      <xdr:row>31</xdr:row>
      <xdr:rowOff>76200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6667500"/>
          <a:ext cx="2091959" cy="1685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28</xdr:row>
      <xdr:rowOff>161925</xdr:rowOff>
    </xdr:from>
    <xdr:to>
      <xdr:col>10</xdr:col>
      <xdr:colOff>675829</xdr:colOff>
      <xdr:row>35</xdr:row>
      <xdr:rowOff>200025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7724775"/>
          <a:ext cx="2104579" cy="17049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0</xdr:row>
      <xdr:rowOff>114300</xdr:rowOff>
    </xdr:from>
    <xdr:to>
      <xdr:col>6</xdr:col>
      <xdr:colOff>46180</xdr:colOff>
      <xdr:row>2</xdr:row>
      <xdr:rowOff>228599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114300"/>
          <a:ext cx="1522555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2</xdr:row>
      <xdr:rowOff>35312</xdr:rowOff>
    </xdr:from>
    <xdr:to>
      <xdr:col>9</xdr:col>
      <xdr:colOff>490478</xdr:colOff>
      <xdr:row>9</xdr:row>
      <xdr:rowOff>180975</xdr:rowOff>
    </xdr:to>
    <xdr:pic>
      <xdr:nvPicPr>
        <xdr:cNvPr id="2" name="Рисунок 1" descr="Балка Z СБ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199" y="806837"/>
          <a:ext cx="1652529" cy="154583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47627</xdr:colOff>
      <xdr:row>7</xdr:row>
      <xdr:rowOff>28574</xdr:rowOff>
    </xdr:from>
    <xdr:to>
      <xdr:col>8</xdr:col>
      <xdr:colOff>171451</xdr:colOff>
      <xdr:row>14</xdr:row>
      <xdr:rowOff>181075</xdr:rowOff>
    </xdr:to>
    <xdr:pic>
      <xdr:nvPicPr>
        <xdr:cNvPr id="3" name="Рисунок 2" descr="Балка Z СБ 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 flipH="1" flipV="1">
          <a:off x="10734677" y="1800224"/>
          <a:ext cx="733424" cy="1552676"/>
        </a:xfrm>
        <a:prstGeom prst="rect">
          <a:avLst/>
        </a:prstGeom>
      </xdr:spPr>
    </xdr:pic>
    <xdr:clientData/>
  </xdr:twoCellAnchor>
  <xdr:twoCellAnchor editAs="oneCell">
    <xdr:from>
      <xdr:col>7</xdr:col>
      <xdr:colOff>38101</xdr:colOff>
      <xdr:row>16</xdr:row>
      <xdr:rowOff>76460</xdr:rowOff>
    </xdr:from>
    <xdr:to>
      <xdr:col>9</xdr:col>
      <xdr:colOff>485775</xdr:colOff>
      <xdr:row>23</xdr:row>
      <xdr:rowOff>95416</xdr:rowOff>
    </xdr:to>
    <xdr:pic>
      <xdr:nvPicPr>
        <xdr:cNvPr id="4" name="Рисунок 3" descr="Балка Z 5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25151" y="3648335"/>
          <a:ext cx="1666874" cy="1419131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20</xdr:row>
      <xdr:rowOff>57151</xdr:rowOff>
    </xdr:from>
    <xdr:to>
      <xdr:col>8</xdr:col>
      <xdr:colOff>124876</xdr:colOff>
      <xdr:row>27</xdr:row>
      <xdr:rowOff>95250</xdr:rowOff>
    </xdr:to>
    <xdr:pic>
      <xdr:nvPicPr>
        <xdr:cNvPr id="5" name="Рисунок 4" descr="Балка Z 7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44199" y="4429126"/>
          <a:ext cx="677327" cy="143827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66676</xdr:colOff>
      <xdr:row>31</xdr:row>
      <xdr:rowOff>9528</xdr:rowOff>
    </xdr:from>
    <xdr:to>
      <xdr:col>9</xdr:col>
      <xdr:colOff>306819</xdr:colOff>
      <xdr:row>34</xdr:row>
      <xdr:rowOff>161927</xdr:rowOff>
    </xdr:to>
    <xdr:pic>
      <xdr:nvPicPr>
        <xdr:cNvPr id="6" name="Рисунок 5" descr="Полка -вкладыш СТУ Т (Lx250) Z3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0952283">
          <a:off x="10753726" y="6581778"/>
          <a:ext cx="1459343" cy="75247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114301</xdr:colOff>
      <xdr:row>39</xdr:row>
      <xdr:rowOff>66676</xdr:rowOff>
    </xdr:from>
    <xdr:to>
      <xdr:col>9</xdr:col>
      <xdr:colOff>270597</xdr:colOff>
      <xdr:row>43</xdr:row>
      <xdr:rowOff>142875</xdr:rowOff>
    </xdr:to>
    <xdr:pic>
      <xdr:nvPicPr>
        <xdr:cNvPr id="7" name="Рисунок 6" descr="перф1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01351" y="8239126"/>
          <a:ext cx="1375496" cy="87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4</xdr:row>
      <xdr:rowOff>152400</xdr:rowOff>
    </xdr:from>
    <xdr:to>
      <xdr:col>6</xdr:col>
      <xdr:colOff>1285875</xdr:colOff>
      <xdr:row>12</xdr:row>
      <xdr:rowOff>95250</xdr:rowOff>
    </xdr:to>
    <xdr:pic>
      <xdr:nvPicPr>
        <xdr:cNvPr id="3" name="Рисунок 2" descr="2016-03-04 10-14-51 Скриншот экран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51" y="809625"/>
          <a:ext cx="1095374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ssvektor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130"/>
  <sheetViews>
    <sheetView showGridLines="0" workbookViewId="0">
      <selection activeCell="B6" sqref="B6:K6"/>
    </sheetView>
  </sheetViews>
  <sheetFormatPr defaultRowHeight="12.75" x14ac:dyDescent="0.2"/>
  <cols>
    <col min="1" max="1" width="2.7109375" style="1" customWidth="1"/>
    <col min="2" max="2" width="30.7109375" style="35" customWidth="1"/>
    <col min="3" max="11" width="10.7109375" style="35" customWidth="1"/>
    <col min="12" max="16384" width="9.140625" style="1"/>
  </cols>
  <sheetData>
    <row r="1" spans="2:14" ht="21" customHeight="1" x14ac:dyDescent="0.2">
      <c r="B1" s="339"/>
      <c r="C1" s="340"/>
      <c r="D1" s="340"/>
      <c r="E1" s="340"/>
      <c r="F1" s="340"/>
      <c r="G1" s="340"/>
      <c r="H1" s="340"/>
      <c r="I1" s="340"/>
      <c r="J1" s="340"/>
      <c r="K1" s="341"/>
    </row>
    <row r="2" spans="2:14" ht="21" customHeight="1" x14ac:dyDescent="0.2">
      <c r="B2" s="342"/>
      <c r="C2" s="343"/>
      <c r="D2" s="343"/>
      <c r="E2" s="343"/>
      <c r="F2" s="343"/>
      <c r="G2" s="343"/>
      <c r="H2" s="343"/>
      <c r="I2" s="343"/>
      <c r="J2" s="343"/>
      <c r="K2" s="344"/>
    </row>
    <row r="3" spans="2:14" ht="24.75" customHeight="1" x14ac:dyDescent="0.2">
      <c r="B3" s="342"/>
      <c r="C3" s="343"/>
      <c r="D3" s="343"/>
      <c r="E3" s="343"/>
      <c r="F3" s="343"/>
      <c r="G3" s="343"/>
      <c r="H3" s="343"/>
      <c r="I3" s="343"/>
      <c r="J3" s="343"/>
      <c r="K3" s="344"/>
    </row>
    <row r="4" spans="2:14" ht="21" customHeight="1" x14ac:dyDescent="0.2">
      <c r="B4" s="345" t="s">
        <v>438</v>
      </c>
      <c r="C4" s="346"/>
      <c r="D4" s="346"/>
      <c r="E4" s="346"/>
      <c r="F4" s="346"/>
      <c r="G4" s="346"/>
      <c r="H4" s="346"/>
      <c r="I4" s="346"/>
      <c r="J4" s="346"/>
      <c r="K4" s="347"/>
    </row>
    <row r="5" spans="2:14" ht="21" customHeight="1" x14ac:dyDescent="0.2">
      <c r="B5" s="345" t="s">
        <v>439</v>
      </c>
      <c r="C5" s="346"/>
      <c r="D5" s="346"/>
      <c r="E5" s="346"/>
      <c r="F5" s="346"/>
      <c r="G5" s="346"/>
      <c r="H5" s="346"/>
      <c r="I5" s="346"/>
      <c r="J5" s="346"/>
      <c r="K5" s="347"/>
    </row>
    <row r="6" spans="2:14" ht="21" customHeight="1" x14ac:dyDescent="0.2">
      <c r="B6" s="348" t="s">
        <v>440</v>
      </c>
      <c r="C6" s="349"/>
      <c r="D6" s="349"/>
      <c r="E6" s="349"/>
      <c r="F6" s="349"/>
      <c r="G6" s="349"/>
      <c r="H6" s="349"/>
      <c r="I6" s="349"/>
      <c r="J6" s="349"/>
      <c r="K6" s="350"/>
    </row>
    <row r="7" spans="2:14" ht="21" customHeight="1" x14ac:dyDescent="0.2">
      <c r="B7" s="352" t="s">
        <v>434</v>
      </c>
      <c r="C7" s="353"/>
      <c r="D7" s="353"/>
      <c r="E7" s="353"/>
      <c r="F7" s="353"/>
      <c r="G7" s="353"/>
      <c r="H7" s="353"/>
      <c r="I7" s="353"/>
      <c r="J7" s="353"/>
      <c r="K7" s="354"/>
    </row>
    <row r="8" spans="2:14" ht="21" customHeight="1" thickBot="1" x14ac:dyDescent="0.25">
      <c r="B8" s="336" t="s">
        <v>437</v>
      </c>
      <c r="C8" s="337"/>
      <c r="D8" s="337"/>
      <c r="E8" s="337"/>
      <c r="F8" s="337"/>
      <c r="G8" s="337"/>
      <c r="H8" s="337"/>
      <c r="I8" s="337"/>
      <c r="J8" s="337"/>
      <c r="K8" s="338"/>
    </row>
    <row r="9" spans="2:14" ht="15.75" customHeight="1" thickBot="1" x14ac:dyDescent="0.25"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2:14" ht="36" customHeight="1" thickBot="1" x14ac:dyDescent="0.25">
      <c r="B10" s="351" t="s">
        <v>126</v>
      </c>
      <c r="C10" s="333"/>
      <c r="D10" s="333"/>
      <c r="E10" s="333"/>
      <c r="F10" s="333"/>
      <c r="G10" s="333"/>
      <c r="H10" s="333"/>
      <c r="I10" s="333"/>
      <c r="J10" s="333"/>
      <c r="K10" s="334"/>
    </row>
    <row r="11" spans="2:14" ht="36" customHeight="1" thickBot="1" x14ac:dyDescent="0.25">
      <c r="B11" s="278" t="s">
        <v>115</v>
      </c>
      <c r="C11" s="279"/>
      <c r="D11" s="279"/>
      <c r="E11" s="280"/>
      <c r="F11" s="278" t="s">
        <v>121</v>
      </c>
      <c r="G11" s="279"/>
      <c r="H11" s="279"/>
      <c r="I11" s="279"/>
      <c r="J11" s="279"/>
      <c r="K11" s="280"/>
      <c r="L11" s="2"/>
      <c r="M11" s="2"/>
      <c r="N11" s="2"/>
    </row>
    <row r="12" spans="2:14" ht="18.75" customHeight="1" x14ac:dyDescent="0.3">
      <c r="B12" s="40"/>
      <c r="C12" s="37"/>
      <c r="D12" s="37"/>
      <c r="E12" s="41"/>
      <c r="F12" s="40"/>
      <c r="G12" s="25"/>
      <c r="H12" s="25"/>
      <c r="I12" s="25"/>
      <c r="J12" s="25"/>
      <c r="K12" s="42"/>
      <c r="L12" s="2"/>
      <c r="M12" s="2"/>
      <c r="N12" s="2"/>
    </row>
    <row r="13" spans="2:14" ht="18.75" customHeight="1" x14ac:dyDescent="0.3">
      <c r="B13" s="40"/>
      <c r="C13" s="324" t="s">
        <v>116</v>
      </c>
      <c r="D13" s="324"/>
      <c r="E13" s="325"/>
      <c r="F13" s="40"/>
      <c r="G13" s="25"/>
      <c r="H13" s="25"/>
      <c r="I13" s="324" t="s">
        <v>116</v>
      </c>
      <c r="J13" s="324"/>
      <c r="K13" s="325"/>
      <c r="L13" s="2"/>
      <c r="M13" s="2"/>
      <c r="N13" s="2"/>
    </row>
    <row r="14" spans="2:14" ht="18.75" customHeight="1" x14ac:dyDescent="0.3">
      <c r="B14" s="40"/>
      <c r="C14" s="309" t="s">
        <v>117</v>
      </c>
      <c r="D14" s="309"/>
      <c r="E14" s="310"/>
      <c r="F14" s="40"/>
      <c r="G14" s="25"/>
      <c r="H14" s="25"/>
      <c r="I14" s="309" t="s">
        <v>344</v>
      </c>
      <c r="J14" s="309"/>
      <c r="K14" s="310"/>
      <c r="L14" s="2"/>
      <c r="M14" s="2"/>
      <c r="N14" s="2"/>
    </row>
    <row r="15" spans="2:14" ht="18.75" customHeight="1" x14ac:dyDescent="0.3">
      <c r="B15" s="40"/>
      <c r="C15" s="1"/>
      <c r="D15" s="1"/>
      <c r="E15" s="1"/>
      <c r="F15" s="40"/>
      <c r="G15" s="25"/>
      <c r="H15" s="25"/>
      <c r="I15" s="309" t="s">
        <v>343</v>
      </c>
      <c r="J15" s="309"/>
      <c r="K15" s="310"/>
      <c r="L15" s="2"/>
      <c r="M15" s="2"/>
      <c r="N15" s="2"/>
    </row>
    <row r="16" spans="2:14" ht="18.75" customHeight="1" x14ac:dyDescent="0.3">
      <c r="B16" s="40"/>
      <c r="C16" s="1"/>
      <c r="D16" s="1"/>
      <c r="E16" s="1"/>
      <c r="F16" s="40"/>
      <c r="G16" s="25"/>
      <c r="H16" s="25"/>
      <c r="I16" s="1"/>
      <c r="J16" s="74"/>
      <c r="K16" s="75"/>
      <c r="L16" s="2"/>
      <c r="M16" s="2"/>
      <c r="N16" s="2"/>
    </row>
    <row r="17" spans="2:14" ht="18.75" customHeight="1" x14ac:dyDescent="0.3">
      <c r="B17" s="40"/>
      <c r="C17" s="324" t="s">
        <v>118</v>
      </c>
      <c r="D17" s="324"/>
      <c r="E17" s="325"/>
      <c r="F17" s="40"/>
      <c r="G17" s="25"/>
      <c r="H17" s="25"/>
      <c r="I17" s="324" t="s">
        <v>118</v>
      </c>
      <c r="J17" s="324"/>
      <c r="K17" s="325"/>
      <c r="L17" s="2"/>
      <c r="M17" s="2"/>
      <c r="N17" s="2"/>
    </row>
    <row r="18" spans="2:14" ht="18.75" customHeight="1" x14ac:dyDescent="0.3">
      <c r="B18" s="40"/>
      <c r="C18" s="309" t="s">
        <v>119</v>
      </c>
      <c r="D18" s="309"/>
      <c r="E18" s="310"/>
      <c r="F18" s="40"/>
      <c r="G18" s="25"/>
      <c r="H18" s="25"/>
      <c r="I18" s="309" t="s">
        <v>346</v>
      </c>
      <c r="J18" s="309"/>
      <c r="K18" s="310"/>
      <c r="L18" s="2"/>
      <c r="M18" s="2"/>
      <c r="N18" s="2"/>
    </row>
    <row r="19" spans="2:14" ht="18.75" customHeight="1" x14ac:dyDescent="0.3">
      <c r="B19" s="40"/>
      <c r="C19" s="76"/>
      <c r="D19" s="76"/>
      <c r="E19" s="77"/>
      <c r="F19" s="40"/>
      <c r="G19" s="25"/>
      <c r="H19" s="25"/>
      <c r="I19" s="309" t="s">
        <v>345</v>
      </c>
      <c r="J19" s="309"/>
      <c r="K19" s="310"/>
      <c r="L19" s="2"/>
      <c r="M19" s="2"/>
      <c r="N19" s="2"/>
    </row>
    <row r="20" spans="2:14" ht="18.75" customHeight="1" x14ac:dyDescent="0.3">
      <c r="B20" s="40"/>
      <c r="C20" s="1"/>
      <c r="D20" s="1"/>
      <c r="E20" s="1"/>
      <c r="F20" s="40"/>
      <c r="G20" s="72"/>
      <c r="H20" s="72"/>
      <c r="I20" s="74"/>
      <c r="J20" s="74"/>
      <c r="K20" s="75"/>
      <c r="L20" s="2"/>
      <c r="M20" s="2"/>
      <c r="N20" s="2"/>
    </row>
    <row r="21" spans="2:14" ht="18.75" customHeight="1" x14ac:dyDescent="0.3">
      <c r="B21" s="40"/>
      <c r="C21" s="324" t="s">
        <v>347</v>
      </c>
      <c r="D21" s="324"/>
      <c r="E21" s="325"/>
      <c r="F21" s="40"/>
      <c r="G21" s="72"/>
      <c r="H21" s="72"/>
      <c r="I21" s="324" t="s">
        <v>348</v>
      </c>
      <c r="J21" s="324"/>
      <c r="K21" s="325"/>
      <c r="L21" s="2"/>
      <c r="M21" s="2"/>
      <c r="N21" s="2"/>
    </row>
    <row r="22" spans="2:14" ht="18.75" customHeight="1" x14ac:dyDescent="0.3">
      <c r="B22" s="40"/>
      <c r="C22" s="324"/>
      <c r="D22" s="324"/>
      <c r="E22" s="325"/>
      <c r="F22" s="40"/>
      <c r="G22" s="25"/>
      <c r="H22" s="25"/>
      <c r="I22" s="324"/>
      <c r="J22" s="324"/>
      <c r="K22" s="325"/>
      <c r="L22" s="2"/>
      <c r="M22" s="2"/>
      <c r="N22" s="2"/>
    </row>
    <row r="23" spans="2:14" ht="18.75" customHeight="1" thickBot="1" x14ac:dyDescent="0.35">
      <c r="B23" s="43"/>
      <c r="C23" s="44"/>
      <c r="D23" s="44"/>
      <c r="E23" s="45"/>
      <c r="F23" s="43"/>
      <c r="G23" s="44"/>
      <c r="H23" s="44"/>
      <c r="I23" s="60"/>
      <c r="J23" s="60"/>
      <c r="K23" s="61"/>
      <c r="L23" s="2"/>
      <c r="M23" s="2"/>
      <c r="N23" s="2"/>
    </row>
    <row r="24" spans="2:14" ht="36" customHeight="1" thickBot="1" x14ac:dyDescent="0.25">
      <c r="B24" s="278" t="s">
        <v>125</v>
      </c>
      <c r="C24" s="279"/>
      <c r="D24" s="279"/>
      <c r="E24" s="280"/>
      <c r="F24" s="278"/>
      <c r="G24" s="279"/>
      <c r="H24" s="279"/>
      <c r="I24" s="279"/>
      <c r="J24" s="279"/>
      <c r="K24" s="280"/>
      <c r="L24" s="2"/>
      <c r="M24" s="2"/>
      <c r="N24" s="2"/>
    </row>
    <row r="25" spans="2:14" ht="18.75" customHeight="1" x14ac:dyDescent="0.3">
      <c r="B25" s="39"/>
      <c r="C25" s="256"/>
      <c r="D25" s="256"/>
      <c r="E25" s="257"/>
      <c r="F25" s="315"/>
      <c r="G25" s="316"/>
      <c r="H25" s="316"/>
      <c r="I25" s="316"/>
      <c r="J25" s="316"/>
      <c r="K25" s="317"/>
      <c r="L25" s="2"/>
      <c r="M25" s="2"/>
      <c r="N25" s="2"/>
    </row>
    <row r="26" spans="2:14" ht="18.75" customHeight="1" x14ac:dyDescent="0.3">
      <c r="B26" s="40"/>
      <c r="C26" s="324" t="s">
        <v>116</v>
      </c>
      <c r="D26" s="324"/>
      <c r="E26" s="325"/>
      <c r="F26" s="318"/>
      <c r="G26" s="319"/>
      <c r="H26" s="319"/>
      <c r="I26" s="319"/>
      <c r="J26" s="319"/>
      <c r="K26" s="320"/>
      <c r="L26" s="2"/>
      <c r="M26" s="2"/>
      <c r="N26" s="2"/>
    </row>
    <row r="27" spans="2:14" ht="18.75" customHeight="1" x14ac:dyDescent="0.3">
      <c r="B27" s="40"/>
      <c r="C27" s="309" t="s">
        <v>123</v>
      </c>
      <c r="D27" s="309"/>
      <c r="E27" s="310"/>
      <c r="F27" s="318"/>
      <c r="G27" s="319"/>
      <c r="H27" s="319"/>
      <c r="I27" s="319"/>
      <c r="J27" s="319"/>
      <c r="K27" s="320"/>
      <c r="L27" s="2"/>
      <c r="M27" s="2"/>
      <c r="N27" s="2"/>
    </row>
    <row r="28" spans="2:14" ht="18.75" customHeight="1" x14ac:dyDescent="0.3">
      <c r="B28" s="40"/>
      <c r="C28" s="309"/>
      <c r="D28" s="309"/>
      <c r="E28" s="310"/>
      <c r="F28" s="318"/>
      <c r="G28" s="319"/>
      <c r="H28" s="319"/>
      <c r="I28" s="319"/>
      <c r="J28" s="319"/>
      <c r="K28" s="320"/>
      <c r="L28" s="2"/>
      <c r="M28" s="2"/>
      <c r="N28" s="2"/>
    </row>
    <row r="29" spans="2:14" ht="18.75" customHeight="1" x14ac:dyDescent="0.3">
      <c r="B29" s="40"/>
      <c r="C29" s="324"/>
      <c r="D29" s="324"/>
      <c r="E29" s="325"/>
      <c r="F29" s="318"/>
      <c r="G29" s="319"/>
      <c r="H29" s="319"/>
      <c r="I29" s="319"/>
      <c r="J29" s="319"/>
      <c r="K29" s="320"/>
      <c r="L29" s="2"/>
      <c r="M29" s="2"/>
      <c r="N29" s="2"/>
    </row>
    <row r="30" spans="2:14" ht="18.75" customHeight="1" x14ac:dyDescent="0.3">
      <c r="B30" s="40"/>
      <c r="C30" s="324" t="s">
        <v>118</v>
      </c>
      <c r="D30" s="324"/>
      <c r="E30" s="325"/>
      <c r="F30" s="318"/>
      <c r="G30" s="319"/>
      <c r="H30" s="319"/>
      <c r="I30" s="319"/>
      <c r="J30" s="319"/>
      <c r="K30" s="320"/>
      <c r="L30" s="2"/>
      <c r="M30" s="2"/>
      <c r="N30" s="2"/>
    </row>
    <row r="31" spans="2:14" ht="18.75" customHeight="1" x14ac:dyDescent="0.3">
      <c r="B31" s="40"/>
      <c r="C31" s="309" t="s">
        <v>346</v>
      </c>
      <c r="D31" s="309"/>
      <c r="E31" s="310"/>
      <c r="F31" s="318"/>
      <c r="G31" s="319"/>
      <c r="H31" s="319"/>
      <c r="I31" s="319"/>
      <c r="J31" s="319"/>
      <c r="K31" s="320"/>
      <c r="L31" s="2"/>
      <c r="M31" s="2"/>
      <c r="N31" s="2"/>
    </row>
    <row r="32" spans="2:14" ht="18.75" customHeight="1" x14ac:dyDescent="0.3">
      <c r="B32" s="40"/>
      <c r="C32" s="326" t="s">
        <v>345</v>
      </c>
      <c r="D32" s="326"/>
      <c r="E32" s="327"/>
      <c r="F32" s="318"/>
      <c r="G32" s="319"/>
      <c r="H32" s="319"/>
      <c r="I32" s="319"/>
      <c r="J32" s="319"/>
      <c r="K32" s="320"/>
      <c r="L32" s="2"/>
      <c r="M32" s="2"/>
      <c r="N32" s="2"/>
    </row>
    <row r="33" spans="2:14" ht="18.75" customHeight="1" x14ac:dyDescent="0.3">
      <c r="B33" s="40"/>
      <c r="C33" s="74"/>
      <c r="D33" s="74"/>
      <c r="E33" s="75"/>
      <c r="F33" s="318"/>
      <c r="G33" s="319"/>
      <c r="H33" s="319"/>
      <c r="I33" s="319"/>
      <c r="J33" s="319"/>
      <c r="K33" s="320"/>
      <c r="L33" s="2"/>
      <c r="M33" s="2"/>
      <c r="N33" s="2"/>
    </row>
    <row r="34" spans="2:14" ht="18.75" customHeight="1" x14ac:dyDescent="0.3">
      <c r="B34" s="40"/>
      <c r="C34" s="324" t="s">
        <v>349</v>
      </c>
      <c r="D34" s="324"/>
      <c r="E34" s="325"/>
      <c r="F34" s="318"/>
      <c r="G34" s="319"/>
      <c r="H34" s="319"/>
      <c r="I34" s="319"/>
      <c r="J34" s="319"/>
      <c r="K34" s="320"/>
      <c r="L34" s="2"/>
      <c r="M34" s="2"/>
      <c r="N34" s="2"/>
    </row>
    <row r="35" spans="2:14" ht="18.75" customHeight="1" x14ac:dyDescent="0.3">
      <c r="B35" s="40"/>
      <c r="C35" s="324"/>
      <c r="D35" s="324"/>
      <c r="E35" s="325"/>
      <c r="F35" s="318"/>
      <c r="G35" s="319"/>
      <c r="H35" s="319"/>
      <c r="I35" s="319"/>
      <c r="J35" s="319"/>
      <c r="K35" s="320"/>
      <c r="L35" s="2"/>
      <c r="M35" s="2"/>
      <c r="N35" s="2"/>
    </row>
    <row r="36" spans="2:14" ht="18.75" customHeight="1" thickBot="1" x14ac:dyDescent="0.35">
      <c r="B36" s="43"/>
      <c r="C36" s="78"/>
      <c r="D36" s="78"/>
      <c r="E36" s="79"/>
      <c r="F36" s="321"/>
      <c r="G36" s="322"/>
      <c r="H36" s="322"/>
      <c r="I36" s="322"/>
      <c r="J36" s="322"/>
      <c r="K36" s="323"/>
      <c r="L36" s="2"/>
      <c r="M36" s="2"/>
      <c r="N36" s="2"/>
    </row>
    <row r="37" spans="2:14" ht="18.75" customHeight="1" x14ac:dyDescent="0.2">
      <c r="B37" s="314" t="s">
        <v>342</v>
      </c>
      <c r="C37" s="314"/>
      <c r="D37" s="314"/>
      <c r="E37" s="314"/>
      <c r="F37" s="314"/>
      <c r="G37" s="314"/>
      <c r="H37" s="314"/>
      <c r="I37" s="314"/>
      <c r="J37" s="314"/>
      <c r="K37" s="314"/>
      <c r="L37" s="2"/>
      <c r="M37" s="2"/>
      <c r="N37" s="2"/>
    </row>
    <row r="38" spans="2:14" ht="59.25" customHeight="1" thickBot="1" x14ac:dyDescent="0.25">
      <c r="B38" s="313" t="s">
        <v>436</v>
      </c>
      <c r="C38" s="313"/>
      <c r="D38" s="313"/>
      <c r="E38" s="313"/>
      <c r="F38" s="313"/>
      <c r="G38" s="313"/>
      <c r="H38" s="313"/>
      <c r="I38" s="313"/>
      <c r="J38" s="313"/>
      <c r="K38" s="313"/>
      <c r="L38" s="2"/>
      <c r="M38" s="2"/>
      <c r="N38" s="2"/>
    </row>
    <row r="39" spans="2:14" ht="36" customHeight="1" thickBot="1" x14ac:dyDescent="0.25">
      <c r="B39" s="278" t="s">
        <v>341</v>
      </c>
      <c r="C39" s="279"/>
      <c r="D39" s="279"/>
      <c r="E39" s="279"/>
      <c r="F39" s="279"/>
      <c r="G39" s="279"/>
      <c r="H39" s="279"/>
      <c r="I39" s="279"/>
      <c r="J39" s="279"/>
      <c r="K39" s="280"/>
      <c r="L39" s="70"/>
      <c r="M39" s="2"/>
      <c r="N39" s="2"/>
    </row>
    <row r="40" spans="2:14" ht="19.5" customHeight="1" thickBot="1" x14ac:dyDescent="0.25">
      <c r="B40" s="289">
        <v>0.5</v>
      </c>
      <c r="C40" s="290"/>
      <c r="D40" s="286" t="s">
        <v>127</v>
      </c>
      <c r="E40" s="287"/>
      <c r="F40" s="287"/>
      <c r="G40" s="287"/>
      <c r="H40" s="287"/>
      <c r="I40" s="287"/>
      <c r="J40" s="287"/>
      <c r="K40" s="288"/>
      <c r="L40" s="2"/>
      <c r="M40" s="2"/>
      <c r="N40" s="2"/>
    </row>
    <row r="41" spans="2:14" ht="16.5" thickBot="1" x14ac:dyDescent="0.25">
      <c r="B41" s="291"/>
      <c r="C41" s="292"/>
      <c r="D41" s="103">
        <v>300</v>
      </c>
      <c r="E41" s="104">
        <v>400</v>
      </c>
      <c r="F41" s="104">
        <v>500</v>
      </c>
      <c r="G41" s="104">
        <v>600</v>
      </c>
      <c r="H41" s="104">
        <v>700</v>
      </c>
      <c r="I41" s="104">
        <v>800</v>
      </c>
      <c r="J41" s="104">
        <v>900</v>
      </c>
      <c r="K41" s="104">
        <v>1000</v>
      </c>
      <c r="M41" s="2"/>
      <c r="N41" s="2"/>
    </row>
    <row r="42" spans="2:14" ht="15.75" x14ac:dyDescent="0.25">
      <c r="B42" s="297" t="s">
        <v>351</v>
      </c>
      <c r="C42" s="298"/>
      <c r="D42" s="80">
        <v>162</v>
      </c>
      <c r="E42" s="81">
        <v>216</v>
      </c>
      <c r="F42" s="81">
        <v>206</v>
      </c>
      <c r="G42" s="81">
        <v>174</v>
      </c>
      <c r="H42" s="81">
        <v>147</v>
      </c>
      <c r="I42" s="81">
        <v>125</v>
      </c>
      <c r="J42" s="81" t="s">
        <v>340</v>
      </c>
      <c r="K42" s="82" t="s">
        <v>340</v>
      </c>
      <c r="M42" s="2"/>
      <c r="N42" s="2"/>
    </row>
    <row r="43" spans="2:14" ht="15.75" x14ac:dyDescent="0.25">
      <c r="B43" s="295" t="s">
        <v>352</v>
      </c>
      <c r="C43" s="296"/>
      <c r="D43" s="83">
        <v>120</v>
      </c>
      <c r="E43" s="84">
        <v>160</v>
      </c>
      <c r="F43" s="84">
        <v>200</v>
      </c>
      <c r="G43" s="84">
        <v>174</v>
      </c>
      <c r="H43" s="84">
        <v>147</v>
      </c>
      <c r="I43" s="84">
        <v>125</v>
      </c>
      <c r="J43" s="84" t="s">
        <v>340</v>
      </c>
      <c r="K43" s="85" t="s">
        <v>340</v>
      </c>
      <c r="M43" s="2"/>
      <c r="N43" s="2"/>
    </row>
    <row r="44" spans="2:14" ht="15.75" x14ac:dyDescent="0.25">
      <c r="B44" s="295" t="s">
        <v>353</v>
      </c>
      <c r="C44" s="296"/>
      <c r="D44" s="83">
        <v>100</v>
      </c>
      <c r="E44" s="84">
        <v>132</v>
      </c>
      <c r="F44" s="84">
        <v>165</v>
      </c>
      <c r="G44" s="84">
        <v>174</v>
      </c>
      <c r="H44" s="84">
        <v>147</v>
      </c>
      <c r="I44" s="84">
        <v>125</v>
      </c>
      <c r="J44" s="84" t="s">
        <v>340</v>
      </c>
      <c r="K44" s="85" t="s">
        <v>340</v>
      </c>
      <c r="M44" s="2"/>
      <c r="N44" s="2"/>
    </row>
    <row r="45" spans="2:14" ht="16.5" thickBot="1" x14ac:dyDescent="0.3">
      <c r="B45" s="281" t="s">
        <v>354</v>
      </c>
      <c r="C45" s="282"/>
      <c r="D45" s="86">
        <v>72</v>
      </c>
      <c r="E45" s="87">
        <v>96</v>
      </c>
      <c r="F45" s="87">
        <v>120</v>
      </c>
      <c r="G45" s="87">
        <v>144</v>
      </c>
      <c r="H45" s="87">
        <v>147</v>
      </c>
      <c r="I45" s="87">
        <v>125</v>
      </c>
      <c r="J45" s="87" t="s">
        <v>340</v>
      </c>
      <c r="K45" s="88" t="s">
        <v>340</v>
      </c>
      <c r="M45" s="2"/>
      <c r="N45" s="2"/>
    </row>
    <row r="46" spans="2:14" ht="15.75" x14ac:dyDescent="0.25">
      <c r="B46" s="297" t="s">
        <v>355</v>
      </c>
      <c r="C46" s="298"/>
      <c r="D46" s="80">
        <v>162</v>
      </c>
      <c r="E46" s="81">
        <v>215</v>
      </c>
      <c r="F46" s="81">
        <v>270</v>
      </c>
      <c r="G46" s="81">
        <v>325</v>
      </c>
      <c r="H46" s="81">
        <v>325</v>
      </c>
      <c r="I46" s="81">
        <v>325</v>
      </c>
      <c r="J46" s="81">
        <v>325</v>
      </c>
      <c r="K46" s="82">
        <v>325</v>
      </c>
      <c r="M46" s="2"/>
      <c r="N46" s="2"/>
    </row>
    <row r="47" spans="2:14" ht="15.75" x14ac:dyDescent="0.25">
      <c r="B47" s="295" t="s">
        <v>356</v>
      </c>
      <c r="C47" s="296"/>
      <c r="D47" s="83">
        <v>120</v>
      </c>
      <c r="E47" s="84">
        <v>160</v>
      </c>
      <c r="F47" s="84">
        <v>200</v>
      </c>
      <c r="G47" s="84">
        <v>240</v>
      </c>
      <c r="H47" s="84">
        <v>280</v>
      </c>
      <c r="I47" s="84">
        <v>320</v>
      </c>
      <c r="J47" s="84">
        <v>325</v>
      </c>
      <c r="K47" s="85">
        <v>325</v>
      </c>
      <c r="M47" s="2"/>
      <c r="N47" s="2"/>
    </row>
    <row r="48" spans="2:14" ht="15.75" x14ac:dyDescent="0.25">
      <c r="B48" s="295" t="s">
        <v>357</v>
      </c>
      <c r="C48" s="296"/>
      <c r="D48" s="83">
        <v>100</v>
      </c>
      <c r="E48" s="84">
        <v>132</v>
      </c>
      <c r="F48" s="84">
        <v>165</v>
      </c>
      <c r="G48" s="84">
        <v>200</v>
      </c>
      <c r="H48" s="84">
        <v>230</v>
      </c>
      <c r="I48" s="84">
        <v>265</v>
      </c>
      <c r="J48" s="84">
        <v>300</v>
      </c>
      <c r="K48" s="85">
        <v>325</v>
      </c>
      <c r="M48" s="2"/>
      <c r="N48" s="2"/>
    </row>
    <row r="49" spans="2:14" ht="16.5" thickBot="1" x14ac:dyDescent="0.3">
      <c r="B49" s="281" t="s">
        <v>358</v>
      </c>
      <c r="C49" s="282"/>
      <c r="D49" s="89">
        <v>72</v>
      </c>
      <c r="E49" s="90">
        <v>96</v>
      </c>
      <c r="F49" s="90">
        <v>120</v>
      </c>
      <c r="G49" s="90">
        <v>144</v>
      </c>
      <c r="H49" s="90">
        <v>170</v>
      </c>
      <c r="I49" s="90">
        <v>190</v>
      </c>
      <c r="J49" s="90">
        <v>215</v>
      </c>
      <c r="K49" s="91">
        <v>240</v>
      </c>
      <c r="M49" s="2"/>
      <c r="N49" s="2"/>
    </row>
    <row r="50" spans="2:14" ht="19.5" thickBot="1" x14ac:dyDescent="0.35">
      <c r="B50" s="311">
        <v>0.7</v>
      </c>
      <c r="C50" s="312"/>
      <c r="D50" s="103">
        <v>300</v>
      </c>
      <c r="E50" s="104">
        <v>400</v>
      </c>
      <c r="F50" s="104">
        <v>500</v>
      </c>
      <c r="G50" s="104">
        <v>600</v>
      </c>
      <c r="H50" s="104">
        <v>700</v>
      </c>
      <c r="I50" s="104">
        <v>800</v>
      </c>
      <c r="J50" s="104">
        <v>900</v>
      </c>
      <c r="K50" s="104">
        <v>1000</v>
      </c>
      <c r="M50" s="2"/>
      <c r="N50" s="2"/>
    </row>
    <row r="51" spans="2:14" ht="15.75" x14ac:dyDescent="0.25">
      <c r="B51" s="297" t="s">
        <v>359</v>
      </c>
      <c r="C51" s="298"/>
      <c r="D51" s="92">
        <v>285</v>
      </c>
      <c r="E51" s="93">
        <v>243</v>
      </c>
      <c r="F51" s="93">
        <v>206</v>
      </c>
      <c r="G51" s="93">
        <v>174</v>
      </c>
      <c r="H51" s="93">
        <v>147</v>
      </c>
      <c r="I51" s="93">
        <v>125</v>
      </c>
      <c r="J51" s="81" t="s">
        <v>340</v>
      </c>
      <c r="K51" s="82" t="s">
        <v>340</v>
      </c>
      <c r="M51" s="2"/>
      <c r="N51" s="2"/>
    </row>
    <row r="52" spans="2:14" ht="15.75" x14ac:dyDescent="0.25">
      <c r="B52" s="295" t="s">
        <v>360</v>
      </c>
      <c r="C52" s="296"/>
      <c r="D52" s="94">
        <v>222</v>
      </c>
      <c r="E52" s="95">
        <v>243</v>
      </c>
      <c r="F52" s="95">
        <v>206</v>
      </c>
      <c r="G52" s="95">
        <v>174</v>
      </c>
      <c r="H52" s="95">
        <v>147</v>
      </c>
      <c r="I52" s="95">
        <v>125</v>
      </c>
      <c r="J52" s="84" t="s">
        <v>340</v>
      </c>
      <c r="K52" s="85" t="s">
        <v>340</v>
      </c>
      <c r="M52" s="2"/>
      <c r="N52" s="2"/>
    </row>
    <row r="53" spans="2:14" ht="15.75" x14ac:dyDescent="0.25">
      <c r="B53" s="295" t="s">
        <v>361</v>
      </c>
      <c r="C53" s="296"/>
      <c r="D53" s="94">
        <v>180</v>
      </c>
      <c r="E53" s="95">
        <v>240</v>
      </c>
      <c r="F53" s="95">
        <v>206</v>
      </c>
      <c r="G53" s="95">
        <v>174</v>
      </c>
      <c r="H53" s="95">
        <v>147</v>
      </c>
      <c r="I53" s="95">
        <v>125</v>
      </c>
      <c r="J53" s="84" t="s">
        <v>340</v>
      </c>
      <c r="K53" s="85" t="s">
        <v>340</v>
      </c>
      <c r="M53" s="2"/>
      <c r="N53" s="2"/>
    </row>
    <row r="54" spans="2:14" ht="15.75" x14ac:dyDescent="0.25">
      <c r="B54" s="295" t="s">
        <v>362</v>
      </c>
      <c r="C54" s="296"/>
      <c r="D54" s="94">
        <v>129</v>
      </c>
      <c r="E54" s="95">
        <v>172</v>
      </c>
      <c r="F54" s="95">
        <v>206</v>
      </c>
      <c r="G54" s="95">
        <v>174</v>
      </c>
      <c r="H54" s="95">
        <v>147</v>
      </c>
      <c r="I54" s="95">
        <v>125</v>
      </c>
      <c r="J54" s="84" t="s">
        <v>340</v>
      </c>
      <c r="K54" s="85" t="s">
        <v>340</v>
      </c>
      <c r="M54" s="2"/>
      <c r="N54" s="2"/>
    </row>
    <row r="55" spans="2:14" ht="15.75" x14ac:dyDescent="0.25">
      <c r="B55" s="295" t="s">
        <v>363</v>
      </c>
      <c r="C55" s="296"/>
      <c r="D55" s="94">
        <v>93</v>
      </c>
      <c r="E55" s="95">
        <v>124</v>
      </c>
      <c r="F55" s="95">
        <v>155</v>
      </c>
      <c r="G55" s="95">
        <v>174</v>
      </c>
      <c r="H55" s="95">
        <v>147</v>
      </c>
      <c r="I55" s="95">
        <v>125</v>
      </c>
      <c r="J55" s="84" t="s">
        <v>340</v>
      </c>
      <c r="K55" s="85" t="s">
        <v>340</v>
      </c>
      <c r="M55" s="2"/>
      <c r="N55" s="2"/>
    </row>
    <row r="56" spans="2:14" ht="16.5" thickBot="1" x14ac:dyDescent="0.3">
      <c r="B56" s="281" t="s">
        <v>364</v>
      </c>
      <c r="C56" s="282"/>
      <c r="D56" s="96">
        <v>75</v>
      </c>
      <c r="E56" s="97">
        <v>100</v>
      </c>
      <c r="F56" s="97">
        <v>125</v>
      </c>
      <c r="G56" s="97">
        <v>150</v>
      </c>
      <c r="H56" s="97">
        <v>147</v>
      </c>
      <c r="I56" s="97">
        <v>125</v>
      </c>
      <c r="J56" s="90" t="s">
        <v>340</v>
      </c>
      <c r="K56" s="91" t="s">
        <v>340</v>
      </c>
      <c r="M56" s="2"/>
      <c r="N56" s="2"/>
    </row>
    <row r="57" spans="2:14" ht="15.75" x14ac:dyDescent="0.25">
      <c r="B57" s="293" t="s">
        <v>365</v>
      </c>
      <c r="C57" s="294"/>
      <c r="D57" s="98">
        <v>300</v>
      </c>
      <c r="E57" s="99">
        <v>325</v>
      </c>
      <c r="F57" s="99">
        <v>325</v>
      </c>
      <c r="G57" s="99">
        <v>325</v>
      </c>
      <c r="H57" s="99">
        <v>325</v>
      </c>
      <c r="I57" s="99">
        <v>325</v>
      </c>
      <c r="J57" s="99">
        <v>325</v>
      </c>
      <c r="K57" s="100">
        <v>325</v>
      </c>
      <c r="M57" s="2"/>
      <c r="N57" s="2"/>
    </row>
    <row r="58" spans="2:14" ht="15.75" x14ac:dyDescent="0.25">
      <c r="B58" s="295" t="s">
        <v>366</v>
      </c>
      <c r="C58" s="296"/>
      <c r="D58" s="94">
        <v>222</v>
      </c>
      <c r="E58" s="95">
        <v>295</v>
      </c>
      <c r="F58" s="95">
        <v>325</v>
      </c>
      <c r="G58" s="95">
        <v>325</v>
      </c>
      <c r="H58" s="95">
        <v>325</v>
      </c>
      <c r="I58" s="95">
        <v>325</v>
      </c>
      <c r="J58" s="95">
        <v>325</v>
      </c>
      <c r="K58" s="101">
        <v>325</v>
      </c>
      <c r="M58" s="2"/>
      <c r="N58" s="2"/>
    </row>
    <row r="59" spans="2:14" ht="15.75" x14ac:dyDescent="0.25">
      <c r="B59" s="295" t="s">
        <v>367</v>
      </c>
      <c r="C59" s="296"/>
      <c r="D59" s="94">
        <v>180</v>
      </c>
      <c r="E59" s="95">
        <v>240</v>
      </c>
      <c r="F59" s="95">
        <v>300</v>
      </c>
      <c r="G59" s="95">
        <v>325</v>
      </c>
      <c r="H59" s="95">
        <v>325</v>
      </c>
      <c r="I59" s="95">
        <v>325</v>
      </c>
      <c r="J59" s="95">
        <v>325</v>
      </c>
      <c r="K59" s="101">
        <v>325</v>
      </c>
      <c r="M59" s="2"/>
      <c r="N59" s="2"/>
    </row>
    <row r="60" spans="2:14" ht="15.75" x14ac:dyDescent="0.25">
      <c r="B60" s="295" t="s">
        <v>368</v>
      </c>
      <c r="C60" s="296"/>
      <c r="D60" s="94">
        <v>129</v>
      </c>
      <c r="E60" s="95">
        <v>172</v>
      </c>
      <c r="F60" s="95">
        <v>215</v>
      </c>
      <c r="G60" s="95">
        <v>260</v>
      </c>
      <c r="H60" s="95">
        <v>300</v>
      </c>
      <c r="I60" s="95">
        <v>325</v>
      </c>
      <c r="J60" s="95">
        <v>325</v>
      </c>
      <c r="K60" s="101">
        <v>325</v>
      </c>
      <c r="M60" s="2"/>
      <c r="N60" s="2"/>
    </row>
    <row r="61" spans="2:14" ht="15.75" x14ac:dyDescent="0.25">
      <c r="B61" s="295" t="s">
        <v>369</v>
      </c>
      <c r="C61" s="296"/>
      <c r="D61" s="94">
        <v>90</v>
      </c>
      <c r="E61" s="95">
        <v>125</v>
      </c>
      <c r="F61" s="95">
        <v>155</v>
      </c>
      <c r="G61" s="95">
        <v>185</v>
      </c>
      <c r="H61" s="95">
        <v>215</v>
      </c>
      <c r="I61" s="95">
        <v>250</v>
      </c>
      <c r="J61" s="95">
        <v>280</v>
      </c>
      <c r="K61" s="101">
        <v>310</v>
      </c>
      <c r="M61" s="2"/>
      <c r="N61" s="2"/>
    </row>
    <row r="62" spans="2:14" ht="16.5" thickBot="1" x14ac:dyDescent="0.3">
      <c r="B62" s="281" t="s">
        <v>370</v>
      </c>
      <c r="C62" s="282"/>
      <c r="D62" s="96">
        <v>75</v>
      </c>
      <c r="E62" s="97">
        <v>100</v>
      </c>
      <c r="F62" s="97">
        <v>150</v>
      </c>
      <c r="G62" s="97">
        <v>147</v>
      </c>
      <c r="H62" s="97">
        <v>125</v>
      </c>
      <c r="I62" s="97">
        <v>225</v>
      </c>
      <c r="J62" s="97">
        <v>250</v>
      </c>
      <c r="K62" s="102">
        <v>250</v>
      </c>
      <c r="M62" s="2"/>
      <c r="N62" s="2"/>
    </row>
    <row r="63" spans="2:14" ht="36" customHeight="1" thickBo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ht="36" customHeight="1" thickBot="1" x14ac:dyDescent="0.25">
      <c r="B64" s="278" t="s">
        <v>371</v>
      </c>
      <c r="C64" s="279"/>
      <c r="D64" s="279"/>
      <c r="E64" s="279"/>
      <c r="F64" s="279"/>
      <c r="G64" s="279"/>
      <c r="H64" s="279"/>
      <c r="I64" s="279"/>
      <c r="J64" s="279"/>
      <c r="K64" s="280"/>
      <c r="L64" s="2"/>
      <c r="M64" s="2"/>
      <c r="N64" s="2"/>
    </row>
    <row r="65" spans="2:14" ht="19.5" customHeight="1" thickBot="1" x14ac:dyDescent="0.25">
      <c r="B65" s="307" t="s">
        <v>350</v>
      </c>
      <c r="C65" s="283" t="s">
        <v>127</v>
      </c>
      <c r="D65" s="284"/>
      <c r="E65" s="284"/>
      <c r="F65" s="284"/>
      <c r="G65" s="284"/>
      <c r="H65" s="284"/>
      <c r="I65" s="284"/>
      <c r="J65" s="284"/>
      <c r="K65" s="285"/>
      <c r="L65" s="2"/>
      <c r="M65" s="2"/>
      <c r="N65" s="2"/>
    </row>
    <row r="66" spans="2:14" ht="16.5" customHeight="1" thickBot="1" x14ac:dyDescent="0.25">
      <c r="B66" s="308"/>
      <c r="C66" s="105">
        <v>300</v>
      </c>
      <c r="D66" s="106">
        <v>400</v>
      </c>
      <c r="E66" s="106">
        <v>500</v>
      </c>
      <c r="F66" s="106">
        <v>600</v>
      </c>
      <c r="G66" s="106">
        <v>700</v>
      </c>
      <c r="H66" s="106">
        <v>800</v>
      </c>
      <c r="I66" s="106">
        <v>900</v>
      </c>
      <c r="J66" s="106">
        <v>1000</v>
      </c>
      <c r="K66" s="107">
        <v>1100</v>
      </c>
      <c r="L66" s="2"/>
      <c r="M66" s="2"/>
      <c r="N66" s="2"/>
    </row>
    <row r="67" spans="2:14" ht="15.75" customHeight="1" x14ac:dyDescent="0.25">
      <c r="B67" s="111" t="s">
        <v>129</v>
      </c>
      <c r="C67" s="108">
        <v>800</v>
      </c>
      <c r="D67" s="109">
        <v>780</v>
      </c>
      <c r="E67" s="109">
        <v>600</v>
      </c>
      <c r="F67" s="109">
        <v>450</v>
      </c>
      <c r="G67" s="109">
        <v>360</v>
      </c>
      <c r="H67" s="109">
        <v>300</v>
      </c>
      <c r="I67" s="109">
        <v>260</v>
      </c>
      <c r="J67" s="109">
        <v>225</v>
      </c>
      <c r="K67" s="110">
        <v>195</v>
      </c>
      <c r="L67" s="2"/>
      <c r="M67" s="2"/>
      <c r="N67" s="2"/>
    </row>
    <row r="68" spans="2:14" ht="15.75" customHeight="1" x14ac:dyDescent="0.25">
      <c r="B68" s="111" t="s">
        <v>130</v>
      </c>
      <c r="C68" s="83">
        <v>800</v>
      </c>
      <c r="D68" s="84">
        <v>800</v>
      </c>
      <c r="E68" s="84">
        <v>800</v>
      </c>
      <c r="F68" s="84">
        <v>600</v>
      </c>
      <c r="G68" s="84">
        <v>480</v>
      </c>
      <c r="H68" s="84">
        <v>400</v>
      </c>
      <c r="I68" s="84">
        <v>350</v>
      </c>
      <c r="J68" s="84">
        <v>300</v>
      </c>
      <c r="K68" s="85">
        <v>260</v>
      </c>
      <c r="L68" s="2"/>
      <c r="M68" s="2"/>
      <c r="N68" s="2"/>
    </row>
    <row r="69" spans="2:14" ht="15.75" customHeight="1" x14ac:dyDescent="0.25">
      <c r="B69" s="111" t="s">
        <v>131</v>
      </c>
      <c r="C69" s="83">
        <v>800</v>
      </c>
      <c r="D69" s="84">
        <v>800</v>
      </c>
      <c r="E69" s="84">
        <v>800</v>
      </c>
      <c r="F69" s="84">
        <v>750</v>
      </c>
      <c r="G69" s="84">
        <v>600</v>
      </c>
      <c r="H69" s="84">
        <v>500</v>
      </c>
      <c r="I69" s="84">
        <v>435</v>
      </c>
      <c r="J69" s="84">
        <v>375</v>
      </c>
      <c r="K69" s="85">
        <v>325</v>
      </c>
      <c r="L69" s="2"/>
      <c r="M69" s="2"/>
      <c r="N69" s="2"/>
    </row>
    <row r="70" spans="2:14" ht="15.75" customHeight="1" x14ac:dyDescent="0.25">
      <c r="B70" s="111" t="s">
        <v>132</v>
      </c>
      <c r="C70" s="83">
        <v>800</v>
      </c>
      <c r="D70" s="84">
        <v>800</v>
      </c>
      <c r="E70" s="84">
        <v>800</v>
      </c>
      <c r="F70" s="84">
        <v>800</v>
      </c>
      <c r="G70" s="84">
        <v>720</v>
      </c>
      <c r="H70" s="84">
        <v>600</v>
      </c>
      <c r="I70" s="84">
        <v>520</v>
      </c>
      <c r="J70" s="84">
        <v>450</v>
      </c>
      <c r="K70" s="85">
        <v>390</v>
      </c>
      <c r="L70" s="2"/>
      <c r="M70" s="2"/>
      <c r="N70" s="2"/>
    </row>
    <row r="71" spans="2:14" ht="15.75" customHeight="1" x14ac:dyDescent="0.25">
      <c r="B71" s="111" t="s">
        <v>133</v>
      </c>
      <c r="C71" s="83">
        <v>750</v>
      </c>
      <c r="D71" s="84">
        <v>750</v>
      </c>
      <c r="E71" s="84">
        <v>750</v>
      </c>
      <c r="F71" s="84">
        <v>750</v>
      </c>
      <c r="G71" s="84">
        <v>750</v>
      </c>
      <c r="H71" s="84">
        <v>700</v>
      </c>
      <c r="I71" s="84">
        <v>610</v>
      </c>
      <c r="J71" s="84">
        <v>525</v>
      </c>
      <c r="K71" s="85">
        <v>455</v>
      </c>
      <c r="L71" s="2"/>
      <c r="M71" s="2"/>
      <c r="N71" s="2"/>
    </row>
    <row r="72" spans="2:14" ht="15.75" customHeight="1" x14ac:dyDescent="0.25">
      <c r="B72" s="111" t="s">
        <v>134</v>
      </c>
      <c r="C72" s="83">
        <v>660</v>
      </c>
      <c r="D72" s="84">
        <v>660</v>
      </c>
      <c r="E72" s="84">
        <v>660</v>
      </c>
      <c r="F72" s="84">
        <v>660</v>
      </c>
      <c r="G72" s="84">
        <v>660</v>
      </c>
      <c r="H72" s="84">
        <v>660</v>
      </c>
      <c r="I72" s="84">
        <v>660</v>
      </c>
      <c r="J72" s="84">
        <v>600</v>
      </c>
      <c r="K72" s="85">
        <v>520</v>
      </c>
      <c r="L72" s="2"/>
      <c r="M72" s="2"/>
      <c r="N72" s="2"/>
    </row>
    <row r="73" spans="2:14" ht="15.75" customHeight="1" x14ac:dyDescent="0.25">
      <c r="B73" s="111" t="s">
        <v>135</v>
      </c>
      <c r="C73" s="83">
        <v>600</v>
      </c>
      <c r="D73" s="84">
        <v>600</v>
      </c>
      <c r="E73" s="84">
        <v>600</v>
      </c>
      <c r="F73" s="84">
        <v>600</v>
      </c>
      <c r="G73" s="84">
        <v>600</v>
      </c>
      <c r="H73" s="84">
        <v>600</v>
      </c>
      <c r="I73" s="84">
        <v>600</v>
      </c>
      <c r="J73" s="84">
        <v>600</v>
      </c>
      <c r="K73" s="85">
        <v>585</v>
      </c>
      <c r="L73" s="2"/>
      <c r="M73" s="2"/>
      <c r="N73" s="2"/>
    </row>
    <row r="74" spans="2:14" ht="15.75" customHeight="1" thickBot="1" x14ac:dyDescent="0.3">
      <c r="B74" s="112" t="s">
        <v>136</v>
      </c>
      <c r="C74" s="89">
        <v>450</v>
      </c>
      <c r="D74" s="90">
        <v>450</v>
      </c>
      <c r="E74" s="90">
        <v>450</v>
      </c>
      <c r="F74" s="90">
        <v>450</v>
      </c>
      <c r="G74" s="90">
        <v>450</v>
      </c>
      <c r="H74" s="90">
        <v>450</v>
      </c>
      <c r="I74" s="90">
        <v>450</v>
      </c>
      <c r="J74" s="90">
        <v>450</v>
      </c>
      <c r="K74" s="91">
        <v>450</v>
      </c>
      <c r="L74" s="2"/>
      <c r="M74" s="2"/>
      <c r="N74" s="2"/>
    </row>
    <row r="75" spans="2:14" ht="36" customHeight="1" thickBot="1" x14ac:dyDescent="0.25">
      <c r="B75" s="66"/>
      <c r="C75" s="57"/>
      <c r="D75" s="57"/>
      <c r="E75" s="57"/>
      <c r="F75" s="57"/>
      <c r="G75" s="57"/>
      <c r="H75" s="57"/>
      <c r="I75" s="57"/>
      <c r="J75" s="57"/>
      <c r="K75" s="57"/>
      <c r="L75" s="2"/>
      <c r="M75" s="2"/>
      <c r="N75" s="2"/>
    </row>
    <row r="76" spans="2:14" ht="36" customHeight="1" thickBot="1" x14ac:dyDescent="0.25">
      <c r="B76" s="278" t="s">
        <v>372</v>
      </c>
      <c r="C76" s="279"/>
      <c r="D76" s="279"/>
      <c r="E76" s="279"/>
      <c r="F76" s="279"/>
      <c r="G76" s="279"/>
      <c r="H76" s="279"/>
      <c r="I76" s="279"/>
      <c r="J76" s="279"/>
      <c r="K76" s="280"/>
      <c r="L76" s="2"/>
      <c r="M76" s="2"/>
      <c r="N76" s="2"/>
    </row>
    <row r="77" spans="2:14" ht="19.5" customHeight="1" thickBot="1" x14ac:dyDescent="0.25">
      <c r="B77" s="307" t="s">
        <v>169</v>
      </c>
      <c r="C77" s="283" t="s">
        <v>127</v>
      </c>
      <c r="D77" s="284"/>
      <c r="E77" s="284"/>
      <c r="F77" s="284"/>
      <c r="G77" s="284"/>
      <c r="H77" s="284"/>
      <c r="I77" s="284"/>
      <c r="J77" s="284"/>
      <c r="K77" s="285"/>
      <c r="L77" s="2"/>
      <c r="M77" s="2"/>
      <c r="N77" s="2"/>
    </row>
    <row r="78" spans="2:14" ht="16.5" customHeight="1" thickBot="1" x14ac:dyDescent="0.25">
      <c r="B78" s="308"/>
      <c r="C78" s="105">
        <v>300</v>
      </c>
      <c r="D78" s="106">
        <v>400</v>
      </c>
      <c r="E78" s="106">
        <v>500</v>
      </c>
      <c r="F78" s="106">
        <v>600</v>
      </c>
      <c r="G78" s="106">
        <v>700</v>
      </c>
      <c r="H78" s="106">
        <v>800</v>
      </c>
      <c r="I78" s="106">
        <v>900</v>
      </c>
      <c r="J78" s="106">
        <v>1000</v>
      </c>
      <c r="K78" s="107">
        <v>1100</v>
      </c>
      <c r="L78" s="2"/>
      <c r="M78" s="2"/>
      <c r="N78" s="2"/>
    </row>
    <row r="79" spans="2:14" ht="15.75" customHeight="1" x14ac:dyDescent="0.25">
      <c r="B79" s="111" t="s">
        <v>129</v>
      </c>
      <c r="C79" s="108">
        <v>800</v>
      </c>
      <c r="D79" s="109">
        <v>702</v>
      </c>
      <c r="E79" s="109">
        <v>540</v>
      </c>
      <c r="F79" s="109">
        <v>405</v>
      </c>
      <c r="G79" s="109">
        <v>320</v>
      </c>
      <c r="H79" s="109">
        <v>270</v>
      </c>
      <c r="I79" s="109">
        <v>230</v>
      </c>
      <c r="J79" s="109">
        <v>200</v>
      </c>
      <c r="K79" s="110">
        <v>175</v>
      </c>
      <c r="L79" s="2"/>
      <c r="M79" s="2"/>
      <c r="N79" s="2"/>
    </row>
    <row r="80" spans="2:14" ht="15.75" customHeight="1" x14ac:dyDescent="0.25">
      <c r="B80" s="111" t="s">
        <v>130</v>
      </c>
      <c r="C80" s="83">
        <v>800</v>
      </c>
      <c r="D80" s="84">
        <v>800</v>
      </c>
      <c r="E80" s="84">
        <v>720</v>
      </c>
      <c r="F80" s="84">
        <v>540</v>
      </c>
      <c r="G80" s="84">
        <v>430</v>
      </c>
      <c r="H80" s="84">
        <v>360</v>
      </c>
      <c r="I80" s="84">
        <v>315</v>
      </c>
      <c r="J80" s="84">
        <v>270</v>
      </c>
      <c r="K80" s="85">
        <v>230</v>
      </c>
      <c r="L80" s="2"/>
      <c r="M80" s="2"/>
      <c r="N80" s="2"/>
    </row>
    <row r="81" spans="2:14" ht="15.75" customHeight="1" x14ac:dyDescent="0.25">
      <c r="B81" s="111" t="s">
        <v>131</v>
      </c>
      <c r="C81" s="83">
        <v>800</v>
      </c>
      <c r="D81" s="84">
        <v>800</v>
      </c>
      <c r="E81" s="84">
        <v>800</v>
      </c>
      <c r="F81" s="84">
        <v>675</v>
      </c>
      <c r="G81" s="84">
        <v>540</v>
      </c>
      <c r="H81" s="84">
        <v>450</v>
      </c>
      <c r="I81" s="84">
        <v>390</v>
      </c>
      <c r="J81" s="84">
        <v>335</v>
      </c>
      <c r="K81" s="85">
        <v>290</v>
      </c>
      <c r="L81" s="2"/>
      <c r="M81" s="2"/>
      <c r="N81" s="2"/>
    </row>
    <row r="82" spans="2:14" ht="15.75" customHeight="1" x14ac:dyDescent="0.25">
      <c r="B82" s="111" t="s">
        <v>132</v>
      </c>
      <c r="C82" s="83">
        <v>800</v>
      </c>
      <c r="D82" s="84">
        <v>800</v>
      </c>
      <c r="E82" s="84">
        <v>800</v>
      </c>
      <c r="F82" s="84">
        <v>800</v>
      </c>
      <c r="G82" s="84">
        <v>645</v>
      </c>
      <c r="H82" s="84">
        <v>540</v>
      </c>
      <c r="I82" s="84">
        <v>465</v>
      </c>
      <c r="J82" s="84">
        <v>405</v>
      </c>
      <c r="K82" s="85">
        <v>350</v>
      </c>
      <c r="L82" s="2"/>
      <c r="M82" s="2"/>
      <c r="N82" s="2"/>
    </row>
    <row r="83" spans="2:14" ht="15.75" customHeight="1" x14ac:dyDescent="0.25">
      <c r="B83" s="111" t="s">
        <v>133</v>
      </c>
      <c r="C83" s="83">
        <v>750</v>
      </c>
      <c r="D83" s="84">
        <v>750</v>
      </c>
      <c r="E83" s="84">
        <v>750</v>
      </c>
      <c r="F83" s="84">
        <v>750</v>
      </c>
      <c r="G83" s="84">
        <v>750</v>
      </c>
      <c r="H83" s="84">
        <v>630</v>
      </c>
      <c r="I83" s="84">
        <v>545</v>
      </c>
      <c r="J83" s="84">
        <v>470</v>
      </c>
      <c r="K83" s="85">
        <v>405</v>
      </c>
      <c r="L83" s="2"/>
      <c r="M83" s="2"/>
      <c r="N83" s="2"/>
    </row>
    <row r="84" spans="2:14" ht="15.75" customHeight="1" x14ac:dyDescent="0.25">
      <c r="B84" s="111" t="s">
        <v>134</v>
      </c>
      <c r="C84" s="83">
        <v>660</v>
      </c>
      <c r="D84" s="84">
        <v>660</v>
      </c>
      <c r="E84" s="84">
        <v>660</v>
      </c>
      <c r="F84" s="84">
        <v>660</v>
      </c>
      <c r="G84" s="84">
        <v>660</v>
      </c>
      <c r="H84" s="84">
        <v>660</v>
      </c>
      <c r="I84" s="84">
        <v>620</v>
      </c>
      <c r="J84" s="84">
        <v>540</v>
      </c>
      <c r="K84" s="85">
        <v>465</v>
      </c>
      <c r="L84" s="2"/>
      <c r="M84" s="2"/>
      <c r="N84" s="2"/>
    </row>
    <row r="85" spans="2:14" ht="15.75" customHeight="1" x14ac:dyDescent="0.25">
      <c r="B85" s="111" t="s">
        <v>135</v>
      </c>
      <c r="C85" s="83">
        <v>600</v>
      </c>
      <c r="D85" s="84">
        <v>600</v>
      </c>
      <c r="E85" s="84">
        <v>600</v>
      </c>
      <c r="F85" s="84">
        <v>600</v>
      </c>
      <c r="G85" s="84">
        <v>600</v>
      </c>
      <c r="H85" s="84">
        <v>600</v>
      </c>
      <c r="I85" s="84">
        <v>600</v>
      </c>
      <c r="J85" s="84">
        <v>600</v>
      </c>
      <c r="K85" s="85">
        <v>525</v>
      </c>
      <c r="L85" s="2"/>
      <c r="M85" s="2"/>
      <c r="N85" s="2"/>
    </row>
    <row r="86" spans="2:14" ht="15.75" customHeight="1" thickBot="1" x14ac:dyDescent="0.3">
      <c r="B86" s="112" t="s">
        <v>136</v>
      </c>
      <c r="C86" s="89">
        <v>450</v>
      </c>
      <c r="D86" s="90">
        <v>450</v>
      </c>
      <c r="E86" s="90">
        <v>450</v>
      </c>
      <c r="F86" s="90">
        <v>450</v>
      </c>
      <c r="G86" s="90">
        <v>450</v>
      </c>
      <c r="H86" s="90">
        <v>450</v>
      </c>
      <c r="I86" s="90">
        <v>450</v>
      </c>
      <c r="J86" s="90">
        <v>450</v>
      </c>
      <c r="K86" s="91">
        <v>450</v>
      </c>
      <c r="L86" s="2"/>
      <c r="M86" s="2"/>
      <c r="N86" s="2"/>
    </row>
    <row r="87" spans="2:14" ht="36" customHeight="1" thickBot="1" x14ac:dyDescent="0.25">
      <c r="B87" s="66"/>
      <c r="C87" s="57"/>
      <c r="D87" s="57"/>
      <c r="E87" s="57"/>
      <c r="F87" s="57"/>
      <c r="G87" s="57"/>
      <c r="H87" s="57"/>
      <c r="I87" s="57"/>
      <c r="J87" s="57"/>
      <c r="K87" s="57"/>
      <c r="L87" s="2"/>
      <c r="M87" s="2"/>
      <c r="N87" s="2"/>
    </row>
    <row r="88" spans="2:14" ht="36" customHeight="1" thickBot="1" x14ac:dyDescent="0.25">
      <c r="B88" s="278" t="s">
        <v>373</v>
      </c>
      <c r="C88" s="279"/>
      <c r="D88" s="279"/>
      <c r="E88" s="279"/>
      <c r="F88" s="279"/>
      <c r="G88" s="279"/>
      <c r="H88" s="279"/>
      <c r="I88" s="279"/>
      <c r="J88" s="279"/>
      <c r="K88" s="280"/>
      <c r="L88" s="2"/>
      <c r="M88" s="2"/>
      <c r="N88" s="2"/>
    </row>
    <row r="89" spans="2:14" ht="16.5" customHeight="1" thickBot="1" x14ac:dyDescent="0.3">
      <c r="B89" s="305" t="s">
        <v>138</v>
      </c>
      <c r="C89" s="306"/>
      <c r="D89" s="105">
        <v>750</v>
      </c>
      <c r="E89" s="106">
        <v>1000</v>
      </c>
      <c r="F89" s="106">
        <v>1250</v>
      </c>
      <c r="G89" s="106">
        <v>1500</v>
      </c>
      <c r="H89" s="106">
        <v>1750</v>
      </c>
      <c r="I89" s="106">
        <v>2000</v>
      </c>
      <c r="J89" s="106">
        <v>2250</v>
      </c>
      <c r="K89" s="107">
        <v>2500</v>
      </c>
      <c r="L89" s="2"/>
      <c r="M89" s="2"/>
      <c r="N89" s="2"/>
    </row>
    <row r="90" spans="2:14" ht="15.75" customHeight="1" thickBot="1" x14ac:dyDescent="0.3">
      <c r="B90" s="305" t="s">
        <v>137</v>
      </c>
      <c r="C90" s="306"/>
      <c r="D90" s="113">
        <v>1000</v>
      </c>
      <c r="E90" s="114">
        <v>1000</v>
      </c>
      <c r="F90" s="114">
        <v>1000</v>
      </c>
      <c r="G90" s="114">
        <v>900</v>
      </c>
      <c r="H90" s="114">
        <v>750</v>
      </c>
      <c r="I90" s="114">
        <v>660</v>
      </c>
      <c r="J90" s="114">
        <v>600</v>
      </c>
      <c r="K90" s="115">
        <v>450</v>
      </c>
      <c r="L90" s="2"/>
      <c r="M90" s="2"/>
      <c r="N90" s="2"/>
    </row>
    <row r="91" spans="2:14" ht="36" customHeight="1" thickBot="1" x14ac:dyDescent="0.3">
      <c r="B91" s="38"/>
      <c r="C91" s="38"/>
      <c r="D91" s="57"/>
      <c r="E91" s="57"/>
      <c r="F91" s="57"/>
      <c r="G91" s="57"/>
      <c r="H91" s="57"/>
      <c r="I91" s="57"/>
      <c r="J91" s="57"/>
      <c r="K91" s="57"/>
      <c r="L91" s="2"/>
      <c r="M91" s="2"/>
      <c r="N91" s="2"/>
    </row>
    <row r="92" spans="2:14" ht="36" customHeight="1" thickBot="1" x14ac:dyDescent="0.25">
      <c r="B92" s="331" t="s">
        <v>374</v>
      </c>
      <c r="C92" s="332"/>
      <c r="D92" s="332"/>
      <c r="E92" s="332"/>
      <c r="F92" s="333"/>
      <c r="G92" s="333"/>
      <c r="H92" s="333"/>
      <c r="I92" s="333"/>
      <c r="J92" s="333"/>
      <c r="K92" s="334"/>
      <c r="L92" s="2"/>
      <c r="M92" s="2"/>
      <c r="N92" s="2"/>
    </row>
    <row r="93" spans="2:14" ht="16.5" customHeight="1" thickBot="1" x14ac:dyDescent="0.3">
      <c r="B93" s="299" t="s">
        <v>151</v>
      </c>
      <c r="C93" s="300"/>
      <c r="D93" s="300"/>
      <c r="E93" s="301"/>
      <c r="F93" s="118">
        <v>300</v>
      </c>
      <c r="G93" s="119">
        <v>400</v>
      </c>
      <c r="H93" s="119">
        <v>500</v>
      </c>
      <c r="I93" s="119">
        <v>600</v>
      </c>
      <c r="J93" s="119">
        <v>700</v>
      </c>
      <c r="K93" s="120">
        <v>800</v>
      </c>
      <c r="L93" s="2"/>
      <c r="M93" s="2"/>
      <c r="N93" s="2"/>
    </row>
    <row r="94" spans="2:14" ht="15.75" customHeight="1" x14ac:dyDescent="0.25">
      <c r="B94" s="302" t="s">
        <v>152</v>
      </c>
      <c r="C94" s="303"/>
      <c r="D94" s="303"/>
      <c r="E94" s="304"/>
      <c r="F94" s="116" t="s">
        <v>141</v>
      </c>
      <c r="G94" s="81" t="s">
        <v>143</v>
      </c>
      <c r="H94" s="81" t="s">
        <v>145</v>
      </c>
      <c r="I94" s="81" t="s">
        <v>340</v>
      </c>
      <c r="J94" s="81" t="s">
        <v>340</v>
      </c>
      <c r="K94" s="82" t="s">
        <v>340</v>
      </c>
      <c r="L94" s="2"/>
      <c r="M94" s="2"/>
      <c r="N94" s="2"/>
    </row>
    <row r="95" spans="2:14" ht="15.75" customHeight="1" thickBot="1" x14ac:dyDescent="0.3">
      <c r="B95" s="328" t="s">
        <v>150</v>
      </c>
      <c r="C95" s="329"/>
      <c r="D95" s="329"/>
      <c r="E95" s="330"/>
      <c r="F95" s="117" t="s">
        <v>142</v>
      </c>
      <c r="G95" s="90" t="s">
        <v>144</v>
      </c>
      <c r="H95" s="90" t="s">
        <v>146</v>
      </c>
      <c r="I95" s="90" t="s">
        <v>147</v>
      </c>
      <c r="J95" s="90" t="s">
        <v>148</v>
      </c>
      <c r="K95" s="91" t="s">
        <v>149</v>
      </c>
      <c r="L95" s="2"/>
      <c r="M95" s="2"/>
      <c r="N95" s="2"/>
    </row>
    <row r="96" spans="2:14" ht="36" customHeight="1" thickBot="1" x14ac:dyDescent="0.3">
      <c r="B96" s="38"/>
      <c r="C96" s="38"/>
      <c r="D96" s="57"/>
      <c r="E96" s="57"/>
      <c r="F96" s="57"/>
      <c r="G96" s="57"/>
      <c r="H96" s="57"/>
      <c r="I96" s="57"/>
      <c r="J96" s="57"/>
      <c r="K96" s="57"/>
      <c r="L96" s="2"/>
      <c r="M96" s="2"/>
      <c r="N96" s="2"/>
    </row>
    <row r="97" spans="2:11" ht="36" customHeight="1" thickBot="1" x14ac:dyDescent="0.25">
      <c r="B97" s="278" t="s">
        <v>375</v>
      </c>
      <c r="C97" s="279"/>
      <c r="D97" s="279"/>
      <c r="E97" s="279"/>
      <c r="F97" s="279"/>
      <c r="G97" s="279"/>
      <c r="H97" s="279"/>
      <c r="I97" s="279"/>
      <c r="J97" s="279"/>
      <c r="K97" s="280"/>
    </row>
    <row r="98" spans="2:11" ht="45.75" customHeight="1" thickBot="1" x14ac:dyDescent="0.25">
      <c r="B98" s="121" t="s">
        <v>0</v>
      </c>
      <c r="C98" s="127">
        <v>300</v>
      </c>
      <c r="D98" s="127">
        <v>400</v>
      </c>
      <c r="E98" s="127">
        <v>500</v>
      </c>
      <c r="F98" s="127">
        <v>600</v>
      </c>
      <c r="G98" s="127">
        <v>700</v>
      </c>
      <c r="H98" s="127">
        <v>800</v>
      </c>
      <c r="I98" s="127">
        <v>900</v>
      </c>
      <c r="J98" s="127">
        <v>1000</v>
      </c>
      <c r="K98" s="127">
        <v>1500</v>
      </c>
    </row>
    <row r="99" spans="2:11" ht="45.75" customHeight="1" thickBot="1" x14ac:dyDescent="0.25">
      <c r="B99" s="126" t="s">
        <v>376</v>
      </c>
      <c r="C99" s="80">
        <v>2800</v>
      </c>
      <c r="D99" s="81">
        <v>2700</v>
      </c>
      <c r="E99" s="81">
        <v>2600</v>
      </c>
      <c r="F99" s="81">
        <v>2500</v>
      </c>
      <c r="G99" s="81">
        <v>2350</v>
      </c>
      <c r="H99" s="81">
        <v>2250</v>
      </c>
      <c r="I99" s="81">
        <v>2050</v>
      </c>
      <c r="J99" s="81">
        <v>1850</v>
      </c>
      <c r="K99" s="82">
        <v>1300</v>
      </c>
    </row>
    <row r="100" spans="2:11" ht="45.75" customHeight="1" thickBot="1" x14ac:dyDescent="0.25">
      <c r="B100" s="126" t="s">
        <v>377</v>
      </c>
      <c r="C100" s="83">
        <v>2600</v>
      </c>
      <c r="D100" s="84">
        <v>2500</v>
      </c>
      <c r="E100" s="84">
        <v>2400</v>
      </c>
      <c r="F100" s="84">
        <v>2300</v>
      </c>
      <c r="G100" s="84">
        <v>2200</v>
      </c>
      <c r="H100" s="84">
        <v>2050</v>
      </c>
      <c r="I100" s="84">
        <v>1900</v>
      </c>
      <c r="J100" s="84">
        <v>1700</v>
      </c>
      <c r="K100" s="85">
        <v>1200</v>
      </c>
    </row>
    <row r="101" spans="2:11" ht="45.75" customHeight="1" thickBot="1" x14ac:dyDescent="0.25">
      <c r="B101" s="126" t="s">
        <v>378</v>
      </c>
      <c r="C101" s="83">
        <v>2400</v>
      </c>
      <c r="D101" s="84">
        <v>2300</v>
      </c>
      <c r="E101" s="84">
        <v>2250</v>
      </c>
      <c r="F101" s="84">
        <v>2150</v>
      </c>
      <c r="G101" s="84">
        <v>2050</v>
      </c>
      <c r="H101" s="84">
        <v>1950</v>
      </c>
      <c r="I101" s="84">
        <v>1750</v>
      </c>
      <c r="J101" s="84">
        <v>1600</v>
      </c>
      <c r="K101" s="85">
        <v>1100</v>
      </c>
    </row>
    <row r="102" spans="2:11" ht="45.75" customHeight="1" thickBot="1" x14ac:dyDescent="0.25">
      <c r="B102" s="126" t="s">
        <v>1</v>
      </c>
      <c r="C102" s="89">
        <v>2250</v>
      </c>
      <c r="D102" s="90">
        <v>2160</v>
      </c>
      <c r="E102" s="90">
        <v>2080</v>
      </c>
      <c r="F102" s="90">
        <v>2000</v>
      </c>
      <c r="G102" s="90">
        <v>1900</v>
      </c>
      <c r="H102" s="90">
        <v>1800</v>
      </c>
      <c r="I102" s="90">
        <v>1650</v>
      </c>
      <c r="J102" s="90">
        <v>1500</v>
      </c>
      <c r="K102" s="91">
        <v>1050</v>
      </c>
    </row>
    <row r="103" spans="2:11" ht="19.5" customHeight="1" thickBot="1" x14ac:dyDescent="0.25"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2:11" ht="45.75" customHeight="1" thickBot="1" x14ac:dyDescent="0.25">
      <c r="B104" s="121" t="s">
        <v>2</v>
      </c>
      <c r="C104" s="123">
        <v>100</v>
      </c>
      <c r="D104" s="123">
        <v>100</v>
      </c>
      <c r="E104" s="123">
        <v>100</v>
      </c>
      <c r="F104" s="123">
        <v>100</v>
      </c>
      <c r="G104" s="123">
        <v>100</v>
      </c>
      <c r="H104" s="123">
        <v>100</v>
      </c>
      <c r="I104" s="123">
        <v>100</v>
      </c>
      <c r="J104" s="123">
        <v>100</v>
      </c>
      <c r="K104" s="123">
        <v>100</v>
      </c>
    </row>
    <row r="105" spans="2:11" ht="45.75" customHeight="1" thickBot="1" x14ac:dyDescent="0.25">
      <c r="B105" s="122" t="s">
        <v>3</v>
      </c>
      <c r="C105" s="128">
        <v>300</v>
      </c>
      <c r="D105" s="128">
        <v>400</v>
      </c>
      <c r="E105" s="128">
        <v>500</v>
      </c>
      <c r="F105" s="128">
        <v>600</v>
      </c>
      <c r="G105" s="128">
        <v>700</v>
      </c>
      <c r="H105" s="128">
        <v>800</v>
      </c>
      <c r="I105" s="128">
        <v>900</v>
      </c>
      <c r="J105" s="128">
        <v>1000</v>
      </c>
      <c r="K105" s="128">
        <v>1500</v>
      </c>
    </row>
    <row r="106" spans="2:11" ht="45.75" customHeight="1" thickBot="1" x14ac:dyDescent="0.25">
      <c r="B106" s="126" t="s">
        <v>376</v>
      </c>
      <c r="C106" s="130">
        <v>3000</v>
      </c>
      <c r="D106" s="131">
        <v>2950</v>
      </c>
      <c r="E106" s="131">
        <v>2900</v>
      </c>
      <c r="F106" s="131">
        <v>2850</v>
      </c>
      <c r="G106" s="131">
        <v>2750</v>
      </c>
      <c r="H106" s="131">
        <v>2600</v>
      </c>
      <c r="I106" s="131">
        <v>2500</v>
      </c>
      <c r="J106" s="131">
        <v>2250</v>
      </c>
      <c r="K106" s="132">
        <v>1600</v>
      </c>
    </row>
    <row r="107" spans="2:11" ht="45.75" customHeight="1" thickBot="1" x14ac:dyDescent="0.25">
      <c r="B107" s="126" t="s">
        <v>377</v>
      </c>
      <c r="C107" s="133">
        <v>2750</v>
      </c>
      <c r="D107" s="129">
        <v>2700</v>
      </c>
      <c r="E107" s="129">
        <v>2700</v>
      </c>
      <c r="F107" s="129">
        <v>2650</v>
      </c>
      <c r="G107" s="129">
        <v>2550</v>
      </c>
      <c r="H107" s="129">
        <v>2400</v>
      </c>
      <c r="I107" s="129">
        <v>2300</v>
      </c>
      <c r="J107" s="129">
        <v>2050</v>
      </c>
      <c r="K107" s="134">
        <v>1500</v>
      </c>
    </row>
    <row r="108" spans="2:11" ht="45.75" customHeight="1" thickBot="1" x14ac:dyDescent="0.25">
      <c r="B108" s="126" t="s">
        <v>378</v>
      </c>
      <c r="C108" s="133">
        <v>2600</v>
      </c>
      <c r="D108" s="129">
        <v>2550</v>
      </c>
      <c r="E108" s="129">
        <v>2550</v>
      </c>
      <c r="F108" s="129">
        <v>2500</v>
      </c>
      <c r="G108" s="129">
        <v>2350</v>
      </c>
      <c r="H108" s="129">
        <v>2250</v>
      </c>
      <c r="I108" s="129">
        <v>2150</v>
      </c>
      <c r="J108" s="129">
        <v>1950</v>
      </c>
      <c r="K108" s="134">
        <v>1400</v>
      </c>
    </row>
    <row r="109" spans="2:11" ht="45.75" customHeight="1" thickBot="1" x14ac:dyDescent="0.25">
      <c r="B109" s="126" t="s">
        <v>1</v>
      </c>
      <c r="C109" s="135">
        <v>2400</v>
      </c>
      <c r="D109" s="136">
        <v>2350</v>
      </c>
      <c r="E109" s="136">
        <v>2350</v>
      </c>
      <c r="F109" s="136">
        <v>2300</v>
      </c>
      <c r="G109" s="136">
        <v>2200</v>
      </c>
      <c r="H109" s="136">
        <v>2100</v>
      </c>
      <c r="I109" s="136">
        <v>2000</v>
      </c>
      <c r="J109" s="136">
        <v>1800</v>
      </c>
      <c r="K109" s="137">
        <v>1300</v>
      </c>
    </row>
    <row r="110" spans="2:11" ht="15.75" x14ac:dyDescent="0.2">
      <c r="B110" s="58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2:11" ht="15.75" x14ac:dyDescent="0.2">
      <c r="B111" s="58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2:11" ht="15.75" x14ac:dyDescent="0.2">
      <c r="B112" s="58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2:11" ht="15.75" x14ac:dyDescent="0.2">
      <c r="B113" s="58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2:11" ht="15.75" x14ac:dyDescent="0.2">
      <c r="B114" s="58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2:11" ht="15" customHeight="1" x14ac:dyDescent="0.2">
      <c r="B115" s="58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2:11" ht="15" customHeight="1" x14ac:dyDescent="0.2">
      <c r="B116" s="58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2:11" ht="15" customHeight="1" x14ac:dyDescent="0.2">
      <c r="B117" s="58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2:11" ht="15" customHeight="1" x14ac:dyDescent="0.2">
      <c r="B118" s="58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2:11" ht="15" customHeight="1" x14ac:dyDescent="0.2">
      <c r="B119" s="58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2:11" ht="15" customHeight="1" x14ac:dyDescent="0.2">
      <c r="B120" s="58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2:11" ht="15" customHeight="1" x14ac:dyDescent="0.2">
      <c r="B121" s="58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2:11" ht="15" customHeight="1" x14ac:dyDescent="0.2">
      <c r="B122" s="58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2:11" ht="1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02.75" customHeight="1" x14ac:dyDescent="0.2">
      <c r="B129" s="335" t="s">
        <v>379</v>
      </c>
      <c r="C129" s="335"/>
      <c r="D129" s="335"/>
      <c r="E129" s="335"/>
      <c r="F129" s="335"/>
      <c r="G129" s="335"/>
      <c r="H129" s="335"/>
      <c r="I129" s="335"/>
      <c r="J129" s="335"/>
      <c r="K129" s="335"/>
    </row>
    <row r="130" spans="2:11" ht="15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</sheetData>
  <mergeCells count="72">
    <mergeCell ref="I15:K15"/>
    <mergeCell ref="I14:K14"/>
    <mergeCell ref="I21:K22"/>
    <mergeCell ref="I17:K17"/>
    <mergeCell ref="I19:K19"/>
    <mergeCell ref="B1:K3"/>
    <mergeCell ref="B4:K4"/>
    <mergeCell ref="B5:K5"/>
    <mergeCell ref="C14:E14"/>
    <mergeCell ref="C27:E28"/>
    <mergeCell ref="B6:K6"/>
    <mergeCell ref="B10:K10"/>
    <mergeCell ref="B11:E11"/>
    <mergeCell ref="I18:K18"/>
    <mergeCell ref="F11:K11"/>
    <mergeCell ref="B24:E24"/>
    <mergeCell ref="F24:K24"/>
    <mergeCell ref="I13:K13"/>
    <mergeCell ref="C26:E26"/>
    <mergeCell ref="B7:K7"/>
    <mergeCell ref="C21:E22"/>
    <mergeCell ref="B95:E95"/>
    <mergeCell ref="B92:K92"/>
    <mergeCell ref="B129:K129"/>
    <mergeCell ref="B8:K8"/>
    <mergeCell ref="B97:K97"/>
    <mergeCell ref="C13:E13"/>
    <mergeCell ref="C17:E17"/>
    <mergeCell ref="B47:C47"/>
    <mergeCell ref="B48:C48"/>
    <mergeCell ref="B55:C55"/>
    <mergeCell ref="B56:C56"/>
    <mergeCell ref="B52:C52"/>
    <mergeCell ref="B53:C53"/>
    <mergeCell ref="B42:C42"/>
    <mergeCell ref="B43:C43"/>
    <mergeCell ref="C30:E30"/>
    <mergeCell ref="C18:E18"/>
    <mergeCell ref="B51:C51"/>
    <mergeCell ref="B65:B66"/>
    <mergeCell ref="B50:C50"/>
    <mergeCell ref="B38:K38"/>
    <mergeCell ref="B37:K37"/>
    <mergeCell ref="F25:K36"/>
    <mergeCell ref="C29:E29"/>
    <mergeCell ref="C34:E35"/>
    <mergeCell ref="C32:E32"/>
    <mergeCell ref="C31:E31"/>
    <mergeCell ref="B39:K39"/>
    <mergeCell ref="B59:C59"/>
    <mergeCell ref="B60:C60"/>
    <mergeCell ref="B61:C61"/>
    <mergeCell ref="B54:C54"/>
    <mergeCell ref="B93:E93"/>
    <mergeCell ref="C77:K77"/>
    <mergeCell ref="B94:E94"/>
    <mergeCell ref="B88:K88"/>
    <mergeCell ref="B89:C89"/>
    <mergeCell ref="B90:C90"/>
    <mergeCell ref="B77:B78"/>
    <mergeCell ref="B76:K76"/>
    <mergeCell ref="B62:C62"/>
    <mergeCell ref="C65:K65"/>
    <mergeCell ref="B64:K64"/>
    <mergeCell ref="D40:K40"/>
    <mergeCell ref="B40:C41"/>
    <mergeCell ref="B57:C57"/>
    <mergeCell ref="B58:C58"/>
    <mergeCell ref="B49:C49"/>
    <mergeCell ref="B45:C45"/>
    <mergeCell ref="B44:C44"/>
    <mergeCell ref="B46:C46"/>
  </mergeCells>
  <hyperlinks>
    <hyperlink ref="B6:K6" r:id="rId1" display="https://grossvektor.ru/ info@grossvektor.ru +7(495)642-54-70"/>
  </hyperlinks>
  <pageMargins left="0.19685039370078741" right="0.15748031496062992" top="0.55118110236220474" bottom="0.55118110236220474" header="0.31496062992125984" footer="0.31496062992125984"/>
  <pageSetup paperSize="9" scale="85" fitToHeight="1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46"/>
  <sheetViews>
    <sheetView showGridLines="0" workbookViewId="0">
      <pane ySplit="3" topLeftCell="A9" activePane="bottomLeft" state="frozen"/>
      <selection pane="bottomLeft" activeCell="A3" sqref="A3"/>
    </sheetView>
  </sheetViews>
  <sheetFormatPr defaultRowHeight="15" x14ac:dyDescent="0.25"/>
  <cols>
    <col min="1" max="1" width="3.28515625" style="138" customWidth="1"/>
    <col min="2" max="2" width="35.28515625" style="139" customWidth="1"/>
    <col min="3" max="3" width="10" style="139" customWidth="1"/>
    <col min="4" max="4" width="8.140625" style="139" customWidth="1"/>
    <col min="5" max="16" width="10.85546875" style="138" customWidth="1"/>
    <col min="17" max="17" width="11.42578125" style="138" customWidth="1"/>
    <col min="18" max="18" width="12" style="138" customWidth="1"/>
    <col min="19" max="19" width="10.140625" style="138" customWidth="1"/>
    <col min="20" max="21" width="10.5703125" style="138" customWidth="1"/>
    <col min="22" max="22" width="12.42578125" style="138" customWidth="1"/>
    <col min="23" max="16384" width="9.140625" style="19"/>
  </cols>
  <sheetData>
    <row r="1" spans="1:66" ht="15" customHeight="1" x14ac:dyDescent="0.25">
      <c r="A1" s="361" t="s">
        <v>435</v>
      </c>
      <c r="B1" s="362"/>
      <c r="C1" s="362"/>
      <c r="D1" s="363"/>
      <c r="E1" s="355" t="s">
        <v>380</v>
      </c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258"/>
      <c r="R1" s="258"/>
      <c r="S1" s="258"/>
      <c r="T1" s="258"/>
      <c r="U1" s="258"/>
      <c r="V1" s="258"/>
      <c r="W1" s="259"/>
    </row>
    <row r="2" spans="1:66" s="11" customFormat="1" ht="15" customHeight="1" thickBot="1" x14ac:dyDescent="0.3">
      <c r="A2" s="364"/>
      <c r="B2" s="365"/>
      <c r="C2" s="365"/>
      <c r="D2" s="366"/>
      <c r="E2" s="358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  <c r="Q2" s="260"/>
      <c r="R2" s="260"/>
      <c r="S2" s="260"/>
      <c r="T2" s="260"/>
      <c r="U2" s="260"/>
      <c r="V2" s="260"/>
      <c r="W2" s="261"/>
    </row>
    <row r="3" spans="1:66" s="16" customFormat="1" ht="30" customHeight="1" thickTop="1" thickBot="1" x14ac:dyDescent="0.2">
      <c r="A3" s="141" t="s">
        <v>4</v>
      </c>
      <c r="B3" s="142" t="s">
        <v>5</v>
      </c>
      <c r="C3" s="265" t="s">
        <v>6</v>
      </c>
      <c r="D3" s="267">
        <v>0</v>
      </c>
      <c r="E3" s="255">
        <v>300</v>
      </c>
      <c r="F3" s="160">
        <v>400</v>
      </c>
      <c r="G3" s="160">
        <v>500</v>
      </c>
      <c r="H3" s="160">
        <v>510</v>
      </c>
      <c r="I3" s="160">
        <v>600</v>
      </c>
      <c r="J3" s="160">
        <v>615</v>
      </c>
      <c r="K3" s="160">
        <v>700</v>
      </c>
      <c r="L3" s="160">
        <v>765</v>
      </c>
      <c r="M3" s="160">
        <v>800</v>
      </c>
      <c r="N3" s="255">
        <v>900</v>
      </c>
      <c r="O3" s="160">
        <v>1000</v>
      </c>
      <c r="P3" s="255">
        <v>1100</v>
      </c>
      <c r="Q3" s="262" t="s">
        <v>8</v>
      </c>
      <c r="R3" s="262" t="s">
        <v>9</v>
      </c>
      <c r="S3" s="262" t="s">
        <v>10</v>
      </c>
      <c r="T3" s="262" t="s">
        <v>11</v>
      </c>
      <c r="U3" s="262" t="s">
        <v>12</v>
      </c>
      <c r="V3" s="262" t="s">
        <v>13</v>
      </c>
      <c r="W3" s="263"/>
    </row>
    <row r="4" spans="1:66" ht="15.75" x14ac:dyDescent="0.25">
      <c r="A4" s="143">
        <v>1</v>
      </c>
      <c r="B4" s="161" t="s">
        <v>381</v>
      </c>
      <c r="C4" s="150" t="s">
        <v>15</v>
      </c>
      <c r="D4" s="266">
        <f t="shared" ref="D4:D44" si="0">D$3</f>
        <v>0</v>
      </c>
      <c r="E4" s="154">
        <f>ROUNDUP(System1!A2-System1!A2*$D$3,0)</f>
        <v>2236</v>
      </c>
      <c r="F4" s="157">
        <f>ROUNDUP(System1!B2-System1!B2*$D$3,0)</f>
        <v>2326</v>
      </c>
      <c r="G4" s="154">
        <f>ROUNDUP(System1!C2-System1!C2*$D$3,0)</f>
        <v>2431</v>
      </c>
      <c r="H4" s="157">
        <f>ROUNDUP(System1!D2-System1!D2*$D$3,0)</f>
        <v>2450</v>
      </c>
      <c r="I4" s="154">
        <f>ROUNDUP(System1!E2-System1!E2*$D$3,0)</f>
        <v>2530</v>
      </c>
      <c r="J4" s="157">
        <f>ROUNDUP(System1!F2-System1!F2*$D$3,0)</f>
        <v>2555</v>
      </c>
      <c r="K4" s="154">
        <f>ROUNDUP(System1!G2-System1!G2*$D$3,0)</f>
        <v>2627</v>
      </c>
      <c r="L4" s="157">
        <f>ROUNDUP(System1!H2-System1!H2*$D$3,0)</f>
        <v>2692</v>
      </c>
      <c r="M4" s="151">
        <f>ROUNDUP(System1!I2-System1!I2*$D$3,0)</f>
        <v>2732</v>
      </c>
      <c r="N4" s="157">
        <f>ROUNDUP(System1!J2-System1!J2*$D$3,0)</f>
        <v>2828</v>
      </c>
      <c r="O4" s="151">
        <f>ROUNDUP(System1!K2-System1!K2*$D$3,0)</f>
        <v>2922</v>
      </c>
      <c r="P4" s="157">
        <f>ROUNDUP(System1!L2-System1!L2*$D$3,0)</f>
        <v>3023</v>
      </c>
      <c r="Q4" s="264">
        <v>2</v>
      </c>
      <c r="R4" s="264">
        <v>3</v>
      </c>
      <c r="S4" s="264">
        <v>2</v>
      </c>
      <c r="T4" s="264">
        <v>10</v>
      </c>
      <c r="U4" s="264">
        <v>2</v>
      </c>
      <c r="V4" s="264">
        <v>4</v>
      </c>
      <c r="W4" s="259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66" ht="15.75" x14ac:dyDescent="0.25">
      <c r="A5" s="144">
        <v>2</v>
      </c>
      <c r="B5" s="162" t="s">
        <v>382</v>
      </c>
      <c r="C5" s="148" t="s">
        <v>15</v>
      </c>
      <c r="D5" s="146">
        <f t="shared" si="0"/>
        <v>0</v>
      </c>
      <c r="E5" s="155">
        <f>ROUNDUP(System1!A3-System1!A3*$D$3,0)</f>
        <v>2312</v>
      </c>
      <c r="F5" s="158">
        <f>ROUNDUP(System1!B3-System1!B3*$D$3,0)</f>
        <v>2404</v>
      </c>
      <c r="G5" s="155">
        <f>ROUNDUP(System1!C3-System1!C3*$D$3,0)</f>
        <v>2507</v>
      </c>
      <c r="H5" s="158">
        <f>ROUNDUP(System1!D3-System1!D3*$D$3,0)</f>
        <v>2528</v>
      </c>
      <c r="I5" s="155">
        <f>ROUNDUP(System1!E3-System1!E3*$D$3,0)</f>
        <v>2607</v>
      </c>
      <c r="J5" s="158">
        <f>ROUNDUP(System1!F3-System1!F3*$D$3,0)</f>
        <v>2628</v>
      </c>
      <c r="K5" s="155">
        <f>ROUNDUP(System1!G3-System1!G3*$D$3,0)</f>
        <v>2704</v>
      </c>
      <c r="L5" s="158">
        <f>ROUNDUP(System1!H3-System1!H3*$D$3,0)</f>
        <v>2767</v>
      </c>
      <c r="M5" s="152">
        <f>ROUNDUP(System1!I3-System1!I3*$D$3,0)</f>
        <v>2806</v>
      </c>
      <c r="N5" s="158">
        <f>ROUNDUP(System1!J3-System1!J3*$D$3,0)</f>
        <v>2905</v>
      </c>
      <c r="O5" s="152">
        <f>ROUNDUP(System1!K3-System1!K3*$D$3,0)</f>
        <v>2997</v>
      </c>
      <c r="P5" s="158">
        <f>ROUNDUP(System1!L3-System1!L3*$D$3,0)</f>
        <v>3099</v>
      </c>
      <c r="Q5" s="264">
        <v>2</v>
      </c>
      <c r="R5" s="264">
        <v>3</v>
      </c>
      <c r="S5" s="264">
        <v>2</v>
      </c>
      <c r="T5" s="264">
        <v>10</v>
      </c>
      <c r="U5" s="264">
        <v>2</v>
      </c>
      <c r="V5" s="264">
        <v>4</v>
      </c>
      <c r="W5" s="259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</row>
    <row r="6" spans="1:66" ht="15.75" x14ac:dyDescent="0.25">
      <c r="A6" s="144">
        <v>3</v>
      </c>
      <c r="B6" s="162" t="s">
        <v>383</v>
      </c>
      <c r="C6" s="148" t="s">
        <v>15</v>
      </c>
      <c r="D6" s="146">
        <f t="shared" si="0"/>
        <v>0</v>
      </c>
      <c r="E6" s="155">
        <f>ROUNDUP(System1!A4-System1!A4*$D$3,0)</f>
        <v>2386</v>
      </c>
      <c r="F6" s="158">
        <f>ROUNDUP(System1!B4-System1!B4*$D$3,0)</f>
        <v>2480</v>
      </c>
      <c r="G6" s="155">
        <f>ROUNDUP(System1!C4-System1!C4*$D$3,0)</f>
        <v>2583</v>
      </c>
      <c r="H6" s="158">
        <f>ROUNDUP(System1!D4-System1!D4*$D$3,0)</f>
        <v>2602</v>
      </c>
      <c r="I6" s="155">
        <f>ROUNDUP(System1!E4-System1!E4*$D$3,0)</f>
        <v>2680</v>
      </c>
      <c r="J6" s="158">
        <f>ROUNDUP(System1!F4-System1!F4*$D$3,0)</f>
        <v>2705</v>
      </c>
      <c r="K6" s="155">
        <f>ROUNDUP(System1!G4-System1!G4*$D$3,0)</f>
        <v>2779</v>
      </c>
      <c r="L6" s="158">
        <f>ROUNDUP(System1!H4-System1!H4*$D$3,0)</f>
        <v>2843</v>
      </c>
      <c r="M6" s="152">
        <f>ROUNDUP(System1!I4-System1!I4*$D$3,0)</f>
        <v>2884</v>
      </c>
      <c r="N6" s="158">
        <f>ROUNDUP(System1!J4-System1!J4*$D$3,0)</f>
        <v>2980</v>
      </c>
      <c r="O6" s="152">
        <f>ROUNDUP(System1!K4-System1!K4*$D$3,0)</f>
        <v>3071</v>
      </c>
      <c r="P6" s="158">
        <f>ROUNDUP(System1!L4-System1!L4*$D$3,0)</f>
        <v>3176</v>
      </c>
      <c r="Q6" s="264">
        <v>2</v>
      </c>
      <c r="R6" s="264">
        <v>3</v>
      </c>
      <c r="S6" s="264">
        <v>2</v>
      </c>
      <c r="T6" s="264">
        <v>10</v>
      </c>
      <c r="U6" s="264">
        <v>2</v>
      </c>
      <c r="V6" s="264">
        <v>4</v>
      </c>
      <c r="W6" s="259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</row>
    <row r="7" spans="1:66" ht="15.75" x14ac:dyDescent="0.25">
      <c r="A7" s="144">
        <v>4</v>
      </c>
      <c r="B7" s="162" t="s">
        <v>384</v>
      </c>
      <c r="C7" s="148" t="s">
        <v>15</v>
      </c>
      <c r="D7" s="146">
        <f t="shared" si="0"/>
        <v>0</v>
      </c>
      <c r="E7" s="155">
        <f>ROUNDUP(System1!A5-System1!A5*$D$3,0)</f>
        <v>2459</v>
      </c>
      <c r="F7" s="158">
        <f>ROUNDUP(System1!B5-System1!B5*$D$3,0)</f>
        <v>2552</v>
      </c>
      <c r="G7" s="155">
        <f>ROUNDUP(System1!C5-System1!C5*$D$3,0)</f>
        <v>2655</v>
      </c>
      <c r="H7" s="158">
        <f>ROUNDUP(System1!D5-System1!D5*$D$3,0)</f>
        <v>2673</v>
      </c>
      <c r="I7" s="155">
        <f>ROUNDUP(System1!E5-System1!E5*$D$3,0)</f>
        <v>2752</v>
      </c>
      <c r="J7" s="158">
        <f>ROUNDUP(System1!F5-System1!F5*$D$3,0)</f>
        <v>2777</v>
      </c>
      <c r="K7" s="155">
        <f>ROUNDUP(System1!G5-System1!G5*$D$3,0)</f>
        <v>2848</v>
      </c>
      <c r="L7" s="158">
        <f>ROUNDUP(System1!H5-System1!H5*$D$3,0)</f>
        <v>2916</v>
      </c>
      <c r="M7" s="152">
        <f>ROUNDUP(System1!I5-System1!I5*$D$3,0)</f>
        <v>2952</v>
      </c>
      <c r="N7" s="158">
        <f>ROUNDUP(System1!J5-System1!J5*$D$3,0)</f>
        <v>3049</v>
      </c>
      <c r="O7" s="152">
        <f>ROUNDUP(System1!K5-System1!K5*$D$3,0)</f>
        <v>3146</v>
      </c>
      <c r="P7" s="158">
        <f>ROUNDUP(System1!L5-System1!L5*$D$3,0)</f>
        <v>3245</v>
      </c>
      <c r="Q7" s="264">
        <v>2</v>
      </c>
      <c r="R7" s="264">
        <v>3</v>
      </c>
      <c r="S7" s="264">
        <v>2</v>
      </c>
      <c r="T7" s="264">
        <v>10</v>
      </c>
      <c r="U7" s="264">
        <v>2</v>
      </c>
      <c r="V7" s="264">
        <v>4</v>
      </c>
      <c r="W7" s="259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</row>
    <row r="8" spans="1:66" ht="15.75" x14ac:dyDescent="0.25">
      <c r="A8" s="144">
        <v>5</v>
      </c>
      <c r="B8" s="162" t="s">
        <v>385</v>
      </c>
      <c r="C8" s="148" t="s">
        <v>15</v>
      </c>
      <c r="D8" s="146">
        <f t="shared" si="0"/>
        <v>0</v>
      </c>
      <c r="E8" s="155">
        <f>ROUNDUP(System1!A6-System1!A6*$D$3,0)</f>
        <v>2531</v>
      </c>
      <c r="F8" s="158">
        <f>ROUNDUP(System1!B6-System1!B6*$D$3,0)</f>
        <v>2627</v>
      </c>
      <c r="G8" s="155">
        <f>ROUNDUP(System1!C6-System1!C6*$D$3,0)</f>
        <v>2732</v>
      </c>
      <c r="H8" s="158">
        <f>ROUNDUP(System1!D6-System1!D6*$D$3,0)</f>
        <v>2749</v>
      </c>
      <c r="I8" s="155">
        <f>ROUNDUP(System1!E6-System1!E6*$D$3,0)</f>
        <v>2828</v>
      </c>
      <c r="J8" s="158">
        <f>ROUNDUP(System1!F6-System1!F6*$D$3,0)</f>
        <v>2854</v>
      </c>
      <c r="K8" s="155">
        <f>ROUNDUP(System1!G6-System1!G6*$D$3,0)</f>
        <v>2925</v>
      </c>
      <c r="L8" s="158">
        <f>ROUNDUP(System1!H6-System1!H6*$D$3,0)</f>
        <v>2991</v>
      </c>
      <c r="M8" s="152">
        <f>ROUNDUP(System1!I6-System1!I6*$D$3,0)</f>
        <v>3029</v>
      </c>
      <c r="N8" s="158">
        <f>ROUNDUP(System1!J6-System1!J6*$D$3,0)</f>
        <v>3127</v>
      </c>
      <c r="O8" s="152">
        <f>ROUNDUP(System1!K6-System1!K6*$D$3,0)</f>
        <v>3222</v>
      </c>
      <c r="P8" s="158">
        <f>ROUNDUP(System1!L6-System1!L6*$D$3,0)</f>
        <v>3324</v>
      </c>
      <c r="Q8" s="264">
        <v>2</v>
      </c>
      <c r="R8" s="264">
        <v>3</v>
      </c>
      <c r="S8" s="264">
        <v>2</v>
      </c>
      <c r="T8" s="264">
        <v>10</v>
      </c>
      <c r="U8" s="264">
        <v>2</v>
      </c>
      <c r="V8" s="264">
        <v>4</v>
      </c>
      <c r="W8" s="259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</row>
    <row r="9" spans="1:66" ht="15.75" x14ac:dyDescent="0.25">
      <c r="A9" s="144">
        <v>6</v>
      </c>
      <c r="B9" s="162" t="s">
        <v>386</v>
      </c>
      <c r="C9" s="148" t="s">
        <v>15</v>
      </c>
      <c r="D9" s="146">
        <f t="shared" si="0"/>
        <v>0</v>
      </c>
      <c r="E9" s="155">
        <f>ROUNDUP(System1!A7-System1!A7*$D$3,0)</f>
        <v>2608</v>
      </c>
      <c r="F9" s="158">
        <f>ROUNDUP(System1!B7-System1!B7*$D$3,0)</f>
        <v>2704</v>
      </c>
      <c r="G9" s="155">
        <f>ROUNDUP(System1!C7-System1!C7*$D$3,0)</f>
        <v>2806</v>
      </c>
      <c r="H9" s="158">
        <f>ROUNDUP(System1!D7-System1!D7*$D$3,0)</f>
        <v>2824</v>
      </c>
      <c r="I9" s="155">
        <f>ROUNDUP(System1!E7-System1!E7*$D$3,0)</f>
        <v>2905</v>
      </c>
      <c r="J9" s="158">
        <f>ROUNDUP(System1!F7-System1!F7*$D$3,0)</f>
        <v>2926</v>
      </c>
      <c r="K9" s="155">
        <f>ROUNDUP(System1!G7-System1!G7*$D$3,0)</f>
        <v>3002</v>
      </c>
      <c r="L9" s="158">
        <f>ROUNDUP(System1!H7-System1!H7*$D$3,0)</f>
        <v>3067</v>
      </c>
      <c r="M9" s="152">
        <f>ROUNDUP(System1!I7-System1!I7*$D$3,0)</f>
        <v>3105</v>
      </c>
      <c r="N9" s="158">
        <f>ROUNDUP(System1!J7-System1!J7*$D$3,0)</f>
        <v>3203</v>
      </c>
      <c r="O9" s="152">
        <f>ROUNDUP(System1!K7-System1!K7*$D$3,0)</f>
        <v>3298</v>
      </c>
      <c r="P9" s="158">
        <f>ROUNDUP(System1!L7-System1!L7*$D$3,0)</f>
        <v>3399</v>
      </c>
      <c r="Q9" s="264">
        <v>2</v>
      </c>
      <c r="R9" s="264">
        <v>3</v>
      </c>
      <c r="S9" s="264">
        <v>2</v>
      </c>
      <c r="T9" s="264">
        <v>10</v>
      </c>
      <c r="U9" s="264">
        <v>2</v>
      </c>
      <c r="V9" s="264">
        <v>4</v>
      </c>
      <c r="W9" s="259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</row>
    <row r="10" spans="1:66" ht="15.75" x14ac:dyDescent="0.25">
      <c r="A10" s="144">
        <v>7</v>
      </c>
      <c r="B10" s="162" t="s">
        <v>387</v>
      </c>
      <c r="C10" s="148" t="s">
        <v>15</v>
      </c>
      <c r="D10" s="146">
        <f t="shared" si="0"/>
        <v>0</v>
      </c>
      <c r="E10" s="155">
        <f>ROUNDUP(System1!A8-System1!A8*$D$3,0)</f>
        <v>2684</v>
      </c>
      <c r="F10" s="158">
        <f>ROUNDUP(System1!B8-System1!B8*$D$3,0)</f>
        <v>2779</v>
      </c>
      <c r="G10" s="155">
        <f>ROUNDUP(System1!C8-System1!C8*$D$3,0)</f>
        <v>2884</v>
      </c>
      <c r="H10" s="158">
        <f>ROUNDUP(System1!D8-System1!D8*$D$3,0)</f>
        <v>2899</v>
      </c>
      <c r="I10" s="155">
        <f>ROUNDUP(System1!E8-System1!E8*$D$3,0)</f>
        <v>2980</v>
      </c>
      <c r="J10" s="158">
        <f>ROUNDUP(System1!F8-System1!F8*$D$3,0)</f>
        <v>3002</v>
      </c>
      <c r="K10" s="155">
        <f>ROUNDUP(System1!G8-System1!G8*$D$3,0)</f>
        <v>3078</v>
      </c>
      <c r="L10" s="158">
        <f>ROUNDUP(System1!H8-System1!H8*$D$3,0)</f>
        <v>3144</v>
      </c>
      <c r="M10" s="152">
        <f>ROUNDUP(System1!I8-System1!I8*$D$3,0)</f>
        <v>3181</v>
      </c>
      <c r="N10" s="158">
        <f>ROUNDUP(System1!J8-System1!J8*$D$3,0)</f>
        <v>3279</v>
      </c>
      <c r="O10" s="152">
        <f>ROUNDUP(System1!K8-System1!K8*$D$3,0)</f>
        <v>3371</v>
      </c>
      <c r="P10" s="158">
        <f>ROUNDUP(System1!L8-System1!L8*$D$3,0)</f>
        <v>3475</v>
      </c>
      <c r="Q10" s="264">
        <v>2</v>
      </c>
      <c r="R10" s="264">
        <v>3</v>
      </c>
      <c r="S10" s="264">
        <v>2</v>
      </c>
      <c r="T10" s="264">
        <v>10</v>
      </c>
      <c r="U10" s="264">
        <v>2</v>
      </c>
      <c r="V10" s="264">
        <v>4</v>
      </c>
      <c r="W10" s="259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66" ht="15.75" x14ac:dyDescent="0.25">
      <c r="A11" s="144">
        <v>8</v>
      </c>
      <c r="B11" s="162" t="s">
        <v>388</v>
      </c>
      <c r="C11" s="148" t="s">
        <v>15</v>
      </c>
      <c r="D11" s="146">
        <f t="shared" si="0"/>
        <v>0</v>
      </c>
      <c r="E11" s="155">
        <f>ROUNDUP(System1!A9-System1!A9*$D$3,0)</f>
        <v>2758</v>
      </c>
      <c r="F11" s="158">
        <f>ROUNDUP(System1!B9-System1!B9*$D$3,0)</f>
        <v>2848</v>
      </c>
      <c r="G11" s="155">
        <f>ROUNDUP(System1!C9-System1!C9*$D$3,0)</f>
        <v>2952</v>
      </c>
      <c r="H11" s="158">
        <f>ROUNDUP(System1!D9-System1!D9*$D$3,0)</f>
        <v>2972</v>
      </c>
      <c r="I11" s="155">
        <f>ROUNDUP(System1!E9-System1!E9*$D$3,0)</f>
        <v>3049</v>
      </c>
      <c r="J11" s="158">
        <f>ROUNDUP(System1!F9-System1!F9*$D$3,0)</f>
        <v>3076</v>
      </c>
      <c r="K11" s="155">
        <f>ROUNDUP(System1!G9-System1!G9*$D$3,0)</f>
        <v>3149</v>
      </c>
      <c r="L11" s="158">
        <f>ROUNDUP(System1!H9-System1!H9*$D$3,0)</f>
        <v>3217</v>
      </c>
      <c r="M11" s="152">
        <f>ROUNDUP(System1!I9-System1!I9*$D$3,0)</f>
        <v>3253</v>
      </c>
      <c r="N11" s="158">
        <f>ROUNDUP(System1!J9-System1!J9*$D$3,0)</f>
        <v>3350</v>
      </c>
      <c r="O11" s="152">
        <f>ROUNDUP(System1!K9-System1!K9*$D$3,0)</f>
        <v>3442</v>
      </c>
      <c r="P11" s="158">
        <f>ROUNDUP(System1!L9-System1!L9*$D$3,0)</f>
        <v>3544</v>
      </c>
      <c r="Q11" s="264">
        <v>2</v>
      </c>
      <c r="R11" s="264">
        <v>3</v>
      </c>
      <c r="S11" s="264">
        <v>2</v>
      </c>
      <c r="T11" s="264">
        <v>10</v>
      </c>
      <c r="U11" s="264">
        <v>2</v>
      </c>
      <c r="V11" s="264">
        <v>4</v>
      </c>
      <c r="W11" s="259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66" ht="15.75" x14ac:dyDescent="0.25">
      <c r="A12" s="144">
        <v>9</v>
      </c>
      <c r="B12" s="162" t="s">
        <v>389</v>
      </c>
      <c r="C12" s="148" t="s">
        <v>15</v>
      </c>
      <c r="D12" s="146">
        <f t="shared" si="0"/>
        <v>0</v>
      </c>
      <c r="E12" s="155">
        <f>ROUNDUP(System1!A10-System1!A10*$D$3,0)</f>
        <v>2828</v>
      </c>
      <c r="F12" s="158">
        <f>ROUNDUP(System1!B10-System1!B10*$D$3,0)</f>
        <v>2922</v>
      </c>
      <c r="G12" s="155">
        <f>ROUNDUP(System1!C10-System1!C10*$D$3,0)</f>
        <v>3025</v>
      </c>
      <c r="H12" s="158">
        <f>ROUNDUP(System1!D10-System1!D10*$D$3,0)</f>
        <v>3043</v>
      </c>
      <c r="I12" s="155">
        <f>ROUNDUP(System1!E10-System1!E10*$D$3,0)</f>
        <v>3122</v>
      </c>
      <c r="J12" s="158">
        <f>ROUNDUP(System1!F10-System1!F10*$D$3,0)</f>
        <v>3148</v>
      </c>
      <c r="K12" s="155">
        <f>ROUNDUP(System1!G10-System1!G10*$D$3,0)</f>
        <v>3222</v>
      </c>
      <c r="L12" s="158">
        <f>ROUNDUP(System1!H10-System1!H10*$D$3,0)</f>
        <v>3286</v>
      </c>
      <c r="M12" s="152">
        <f>ROUNDUP(System1!I10-System1!I10*$D$3,0)</f>
        <v>3325</v>
      </c>
      <c r="N12" s="158">
        <f>ROUNDUP(System1!J10-System1!J10*$D$3,0)</f>
        <v>3423</v>
      </c>
      <c r="O12" s="152">
        <f>ROUNDUP(System1!K10-System1!K10*$D$3,0)</f>
        <v>3517</v>
      </c>
      <c r="P12" s="158">
        <f>ROUNDUP(System1!L10-System1!L10*$D$3,0)</f>
        <v>3619</v>
      </c>
      <c r="Q12" s="264">
        <v>2</v>
      </c>
      <c r="R12" s="264">
        <v>3</v>
      </c>
      <c r="S12" s="264">
        <v>2</v>
      </c>
      <c r="T12" s="264">
        <v>10</v>
      </c>
      <c r="U12" s="264">
        <v>2</v>
      </c>
      <c r="V12" s="264">
        <v>4</v>
      </c>
      <c r="W12" s="259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66" ht="15.75" x14ac:dyDescent="0.25">
      <c r="A13" s="144">
        <v>10</v>
      </c>
      <c r="B13" s="162" t="s">
        <v>390</v>
      </c>
      <c r="C13" s="148" t="s">
        <v>15</v>
      </c>
      <c r="D13" s="146">
        <f t="shared" si="0"/>
        <v>0</v>
      </c>
      <c r="E13" s="155">
        <f>ROUNDUP(System1!A11-System1!A11*$D$3,0)</f>
        <v>3064</v>
      </c>
      <c r="F13" s="158">
        <f>ROUNDUP(System1!B11-System1!B11*$D$3,0)</f>
        <v>3171</v>
      </c>
      <c r="G13" s="155">
        <f>ROUNDUP(System1!C11-System1!C11*$D$3,0)</f>
        <v>3288</v>
      </c>
      <c r="H13" s="158">
        <f>ROUNDUP(System1!D11-System1!D11*$D$3,0)</f>
        <v>3314</v>
      </c>
      <c r="I13" s="155">
        <f>ROUNDUP(System1!E11-System1!E11*$D$3,0)</f>
        <v>3404</v>
      </c>
      <c r="J13" s="158">
        <f>ROUNDUP(System1!F11-System1!F11*$D$3,0)</f>
        <v>3435</v>
      </c>
      <c r="K13" s="155">
        <f>ROUNDUP(System1!G11-System1!G11*$D$3,0)</f>
        <v>3518</v>
      </c>
      <c r="L13" s="158">
        <f>ROUNDUP(System1!H11-System1!H11*$D$3,0)</f>
        <v>3598</v>
      </c>
      <c r="M13" s="152">
        <f>ROUNDUP(System1!I11-System1!I11*$D$3,0)</f>
        <v>3638</v>
      </c>
      <c r="N13" s="158">
        <f>ROUNDUP(System1!J11-System1!J11*$D$3,0)</f>
        <v>3749</v>
      </c>
      <c r="O13" s="152">
        <f>ROUNDUP(System1!K11-System1!K11*$D$3,0)</f>
        <v>3858</v>
      </c>
      <c r="P13" s="158">
        <f>ROUNDUP(System1!L11-System1!L11*$D$3,0)</f>
        <v>3979</v>
      </c>
      <c r="Q13" s="264">
        <v>2</v>
      </c>
      <c r="R13" s="264">
        <v>3</v>
      </c>
      <c r="S13" s="264">
        <v>3</v>
      </c>
      <c r="T13" s="264">
        <v>12</v>
      </c>
      <c r="U13" s="264">
        <v>2</v>
      </c>
      <c r="V13" s="264">
        <v>4</v>
      </c>
      <c r="W13" s="259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spans="1:66" ht="15.75" x14ac:dyDescent="0.25">
      <c r="A14" s="144">
        <v>11</v>
      </c>
      <c r="B14" s="162" t="s">
        <v>391</v>
      </c>
      <c r="C14" s="148" t="s">
        <v>15</v>
      </c>
      <c r="D14" s="146">
        <f t="shared" si="0"/>
        <v>0</v>
      </c>
      <c r="E14" s="155">
        <f>ROUNDUP(System1!A12-System1!A12*$D$3,0)</f>
        <v>3140</v>
      </c>
      <c r="F14" s="158">
        <f>ROUNDUP(System1!B12-System1!B12*$D$3,0)</f>
        <v>3245</v>
      </c>
      <c r="G14" s="155">
        <f>ROUNDUP(System1!C12-System1!C12*$D$3,0)</f>
        <v>3365</v>
      </c>
      <c r="H14" s="158">
        <f>ROUNDUP(System1!D12-System1!D12*$D$3,0)</f>
        <v>3388</v>
      </c>
      <c r="I14" s="155">
        <f>ROUNDUP(System1!E12-System1!E12*$D$3,0)</f>
        <v>3481</v>
      </c>
      <c r="J14" s="158">
        <f>ROUNDUP(System1!F12-System1!F12*$D$3,0)</f>
        <v>3509</v>
      </c>
      <c r="K14" s="155">
        <f>ROUNDUP(System1!G12-System1!G12*$D$3,0)</f>
        <v>3593</v>
      </c>
      <c r="L14" s="158">
        <f>ROUNDUP(System1!H12-System1!H12*$D$3,0)</f>
        <v>3669</v>
      </c>
      <c r="M14" s="152">
        <f>ROUNDUP(System1!I12-System1!I12*$D$3,0)</f>
        <v>3715</v>
      </c>
      <c r="N14" s="158">
        <f>ROUNDUP(System1!J12-System1!J12*$D$3,0)</f>
        <v>3827</v>
      </c>
      <c r="O14" s="152">
        <f>ROUNDUP(System1!K12-System1!K12*$D$3,0)</f>
        <v>3933</v>
      </c>
      <c r="P14" s="158">
        <f>ROUNDUP(System1!L12-System1!L12*$D$3,0)</f>
        <v>4055</v>
      </c>
      <c r="Q14" s="264">
        <v>2</v>
      </c>
      <c r="R14" s="264">
        <v>3</v>
      </c>
      <c r="S14" s="264">
        <v>3</v>
      </c>
      <c r="T14" s="264">
        <v>12</v>
      </c>
      <c r="U14" s="264">
        <v>2</v>
      </c>
      <c r="V14" s="264">
        <v>4</v>
      </c>
      <c r="W14" s="259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</row>
    <row r="15" spans="1:66" ht="15.75" x14ac:dyDescent="0.25">
      <c r="A15" s="144">
        <v>12</v>
      </c>
      <c r="B15" s="162" t="s">
        <v>392</v>
      </c>
      <c r="C15" s="148" t="s">
        <v>15</v>
      </c>
      <c r="D15" s="146">
        <f t="shared" si="0"/>
        <v>0</v>
      </c>
      <c r="E15" s="155">
        <f>ROUNDUP(System1!A13-System1!A13*$D$3,0)</f>
        <v>3218</v>
      </c>
      <c r="F15" s="158">
        <f>ROUNDUP(System1!B13-System1!B13*$D$3,0)</f>
        <v>3327</v>
      </c>
      <c r="G15" s="155">
        <f>ROUNDUP(System1!C13-System1!C13*$D$3,0)</f>
        <v>3446</v>
      </c>
      <c r="H15" s="158">
        <f>ROUNDUP(System1!D13-System1!D13*$D$3,0)</f>
        <v>3468</v>
      </c>
      <c r="I15" s="155">
        <f>ROUNDUP(System1!E13-System1!E13*$D$3,0)</f>
        <v>3561</v>
      </c>
      <c r="J15" s="158">
        <f>ROUNDUP(System1!F13-System1!F13*$D$3,0)</f>
        <v>3589</v>
      </c>
      <c r="K15" s="155">
        <f>ROUNDUP(System1!G13-System1!G13*$D$3,0)</f>
        <v>3674</v>
      </c>
      <c r="L15" s="158">
        <f>ROUNDUP(System1!H13-System1!H13*$D$3,0)</f>
        <v>3749</v>
      </c>
      <c r="M15" s="152">
        <f>ROUNDUP(System1!I13-System1!I13*$D$3,0)</f>
        <v>3794</v>
      </c>
      <c r="N15" s="158">
        <f>ROUNDUP(System1!J13-System1!J13*$D$3,0)</f>
        <v>3906</v>
      </c>
      <c r="O15" s="152">
        <f>ROUNDUP(System1!K13-System1!K13*$D$3,0)</f>
        <v>4014</v>
      </c>
      <c r="P15" s="158">
        <f>ROUNDUP(System1!L13-System1!L13*$D$3,0)</f>
        <v>4136</v>
      </c>
      <c r="Q15" s="264">
        <v>2</v>
      </c>
      <c r="R15" s="264">
        <v>3</v>
      </c>
      <c r="S15" s="264">
        <v>3</v>
      </c>
      <c r="T15" s="264">
        <v>12</v>
      </c>
      <c r="U15" s="264">
        <v>2</v>
      </c>
      <c r="V15" s="264">
        <v>4</v>
      </c>
      <c r="W15" s="259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</row>
    <row r="16" spans="1:66" ht="15.75" x14ac:dyDescent="0.25">
      <c r="A16" s="144">
        <v>13</v>
      </c>
      <c r="B16" s="162" t="s">
        <v>393</v>
      </c>
      <c r="C16" s="148" t="s">
        <v>15</v>
      </c>
      <c r="D16" s="146">
        <f t="shared" si="0"/>
        <v>0</v>
      </c>
      <c r="E16" s="155">
        <f>ROUNDUP(System1!A14-System1!A14*$D$3,0)</f>
        <v>3297</v>
      </c>
      <c r="F16" s="158">
        <f>ROUNDUP(System1!B14-System1!B14*$D$3,0)</f>
        <v>3403</v>
      </c>
      <c r="G16" s="155">
        <f>ROUNDUP(System1!C14-System1!C14*$D$3,0)</f>
        <v>3520</v>
      </c>
      <c r="H16" s="158">
        <f>ROUNDUP(System1!D14-System1!D14*$D$3,0)</f>
        <v>3544</v>
      </c>
      <c r="I16" s="155">
        <f>ROUNDUP(System1!E14-System1!E14*$D$3,0)</f>
        <v>3635</v>
      </c>
      <c r="J16" s="158">
        <f>ROUNDUP(System1!F14-System1!F14*$D$3,0)</f>
        <v>3667</v>
      </c>
      <c r="K16" s="155">
        <f>ROUNDUP(System1!G14-System1!G14*$D$3,0)</f>
        <v>3748</v>
      </c>
      <c r="L16" s="158">
        <f>ROUNDUP(System1!H14-System1!H14*$D$3,0)</f>
        <v>3827</v>
      </c>
      <c r="M16" s="152">
        <f>ROUNDUP(System1!I14-System1!I14*$D$3,0)</f>
        <v>3868</v>
      </c>
      <c r="N16" s="158">
        <f>ROUNDUP(System1!J14-System1!J14*$D$3,0)</f>
        <v>3982</v>
      </c>
      <c r="O16" s="152">
        <f>ROUNDUP(System1!K14-System1!K14*$D$3,0)</f>
        <v>4087</v>
      </c>
      <c r="P16" s="158">
        <f>ROUNDUP(System1!L14-System1!L14*$D$3,0)</f>
        <v>4209</v>
      </c>
      <c r="Q16" s="264">
        <v>2</v>
      </c>
      <c r="R16" s="264">
        <v>3</v>
      </c>
      <c r="S16" s="264">
        <v>3</v>
      </c>
      <c r="T16" s="264">
        <v>12</v>
      </c>
      <c r="U16" s="264">
        <v>2</v>
      </c>
      <c r="V16" s="264">
        <v>4</v>
      </c>
      <c r="W16" s="259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</row>
    <row r="17" spans="1:66" ht="15.75" x14ac:dyDescent="0.25">
      <c r="A17" s="144">
        <v>14</v>
      </c>
      <c r="B17" s="162" t="s">
        <v>394</v>
      </c>
      <c r="C17" s="148" t="s">
        <v>15</v>
      </c>
      <c r="D17" s="146">
        <f t="shared" si="0"/>
        <v>0</v>
      </c>
      <c r="E17" s="155">
        <f>ROUNDUP(System1!A15-System1!A15*$D$3,0)</f>
        <v>3365</v>
      </c>
      <c r="F17" s="158">
        <f>ROUNDUP(System1!B15-System1!B15*$D$3,0)</f>
        <v>3475</v>
      </c>
      <c r="G17" s="155">
        <f>ROUNDUP(System1!C15-System1!C15*$D$3,0)</f>
        <v>3593</v>
      </c>
      <c r="H17" s="158">
        <f>ROUNDUP(System1!D15-System1!D15*$D$3,0)</f>
        <v>3619</v>
      </c>
      <c r="I17" s="155">
        <f>ROUNDUP(System1!E15-System1!E15*$D$3,0)</f>
        <v>3709</v>
      </c>
      <c r="J17" s="158">
        <f>ROUNDUP(System1!F15-System1!F15*$D$3,0)</f>
        <v>3738</v>
      </c>
      <c r="K17" s="155">
        <f>ROUNDUP(System1!G15-System1!G15*$D$3,0)</f>
        <v>3821</v>
      </c>
      <c r="L17" s="158">
        <f>ROUNDUP(System1!H15-System1!H15*$D$3,0)</f>
        <v>3899</v>
      </c>
      <c r="M17" s="152">
        <f>ROUNDUP(System1!I15-System1!I15*$D$3,0)</f>
        <v>3941</v>
      </c>
      <c r="N17" s="158">
        <f>ROUNDUP(System1!J15-System1!J15*$D$3,0)</f>
        <v>4055</v>
      </c>
      <c r="O17" s="152">
        <f>ROUNDUP(System1!K15-System1!K15*$D$3,0)</f>
        <v>4162</v>
      </c>
      <c r="P17" s="158">
        <f>ROUNDUP(System1!L15-System1!L15*$D$3,0)</f>
        <v>4281</v>
      </c>
      <c r="Q17" s="264">
        <v>2</v>
      </c>
      <c r="R17" s="264">
        <v>3</v>
      </c>
      <c r="S17" s="264">
        <v>3</v>
      </c>
      <c r="T17" s="264">
        <v>12</v>
      </c>
      <c r="U17" s="264">
        <v>2</v>
      </c>
      <c r="V17" s="264">
        <v>4</v>
      </c>
      <c r="W17" s="259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</row>
    <row r="18" spans="1:66" ht="15.75" x14ac:dyDescent="0.25">
      <c r="A18" s="144">
        <v>15</v>
      </c>
      <c r="B18" s="162" t="s">
        <v>395</v>
      </c>
      <c r="C18" s="148" t="s">
        <v>15</v>
      </c>
      <c r="D18" s="146">
        <f t="shared" si="0"/>
        <v>0</v>
      </c>
      <c r="E18" s="155">
        <f>ROUNDUP(System1!A16-System1!A16*$D$3,0)</f>
        <v>3606</v>
      </c>
      <c r="F18" s="158">
        <f>ROUNDUP(System1!B16-System1!B16*$D$3,0)</f>
        <v>3726</v>
      </c>
      <c r="G18" s="155">
        <f>ROUNDUP(System1!C16-System1!C16*$D$3,0)</f>
        <v>3864</v>
      </c>
      <c r="H18" s="158">
        <f>ROUNDUP(System1!D16-System1!D16*$D$3,0)</f>
        <v>3893</v>
      </c>
      <c r="I18" s="155">
        <f>ROUNDUP(System1!E16-System1!E16*$D$3,0)</f>
        <v>3993</v>
      </c>
      <c r="J18" s="158">
        <f>ROUNDUP(System1!F16-System1!F16*$D$3,0)</f>
        <v>4028</v>
      </c>
      <c r="K18" s="155">
        <f>ROUNDUP(System1!G16-System1!G16*$D$3,0)</f>
        <v>4122</v>
      </c>
      <c r="L18" s="158">
        <f>ROUNDUP(System1!H16-System1!H16*$D$3,0)</f>
        <v>4210</v>
      </c>
      <c r="M18" s="152">
        <f>ROUNDUP(System1!I16-System1!I16*$D$3,0)</f>
        <v>4257</v>
      </c>
      <c r="N18" s="158">
        <f>ROUNDUP(System1!J16-System1!J16*$D$3,0)</f>
        <v>4385</v>
      </c>
      <c r="O18" s="152">
        <f>ROUNDUP(System1!K16-System1!K16*$D$3,0)</f>
        <v>4509</v>
      </c>
      <c r="P18" s="158">
        <f>ROUNDUP(System1!L16-System1!L16*$D$3,0)</f>
        <v>4644</v>
      </c>
      <c r="Q18" s="264">
        <v>2</v>
      </c>
      <c r="R18" s="264">
        <v>3</v>
      </c>
      <c r="S18" s="264">
        <v>4</v>
      </c>
      <c r="T18" s="264">
        <v>14</v>
      </c>
      <c r="U18" s="264">
        <v>2</v>
      </c>
      <c r="V18" s="264">
        <v>4</v>
      </c>
      <c r="W18" s="259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</row>
    <row r="19" spans="1:66" ht="15.75" x14ac:dyDescent="0.25">
      <c r="A19" s="144">
        <v>16</v>
      </c>
      <c r="B19" s="162" t="s">
        <v>396</v>
      </c>
      <c r="C19" s="148" t="s">
        <v>15</v>
      </c>
      <c r="D19" s="146">
        <f t="shared" si="0"/>
        <v>0</v>
      </c>
      <c r="E19" s="155">
        <f>ROUNDUP(System1!A17-System1!A17*$D$3,0)</f>
        <v>3677</v>
      </c>
      <c r="F19" s="158">
        <f>ROUNDUP(System1!B17-System1!B17*$D$3,0)</f>
        <v>3799</v>
      </c>
      <c r="G19" s="155">
        <f>ROUNDUP(System1!C17-System1!C17*$D$3,0)</f>
        <v>3933</v>
      </c>
      <c r="H19" s="158">
        <f>ROUNDUP(System1!D17-System1!D17*$D$3,0)</f>
        <v>3965</v>
      </c>
      <c r="I19" s="155">
        <f>ROUNDUP(System1!E17-System1!E17*$D$3,0)</f>
        <v>4062</v>
      </c>
      <c r="J19" s="158">
        <f>ROUNDUP(System1!F17-System1!F17*$D$3,0)</f>
        <v>4100</v>
      </c>
      <c r="K19" s="155">
        <f>ROUNDUP(System1!G17-System1!G17*$D$3,0)</f>
        <v>4193</v>
      </c>
      <c r="L19" s="158">
        <f>ROUNDUP(System1!H17-System1!H17*$D$3,0)</f>
        <v>4283</v>
      </c>
      <c r="M19" s="152">
        <f>ROUNDUP(System1!I17-System1!I17*$D$3,0)</f>
        <v>4329</v>
      </c>
      <c r="N19" s="158">
        <f>ROUNDUP(System1!J17-System1!J17*$D$3,0)</f>
        <v>4460</v>
      </c>
      <c r="O19" s="152">
        <f>ROUNDUP(System1!K17-System1!K17*$D$3,0)</f>
        <v>4579</v>
      </c>
      <c r="P19" s="158">
        <f>ROUNDUP(System1!L17-System1!L17*$D$3,0)</f>
        <v>4718</v>
      </c>
      <c r="Q19" s="264">
        <v>2</v>
      </c>
      <c r="R19" s="264">
        <v>3</v>
      </c>
      <c r="S19" s="264">
        <v>4</v>
      </c>
      <c r="T19" s="264">
        <v>14</v>
      </c>
      <c r="U19" s="264">
        <v>2</v>
      </c>
      <c r="V19" s="264">
        <v>4</v>
      </c>
      <c r="W19" s="259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</row>
    <row r="20" spans="1:66" ht="15.75" x14ac:dyDescent="0.25">
      <c r="A20" s="144">
        <v>17</v>
      </c>
      <c r="B20" s="162" t="s">
        <v>397</v>
      </c>
      <c r="C20" s="148" t="s">
        <v>15</v>
      </c>
      <c r="D20" s="146">
        <f t="shared" si="0"/>
        <v>0</v>
      </c>
      <c r="E20" s="155">
        <f>ROUNDUP(System1!A18-System1!A18*$D$3,0)</f>
        <v>3753</v>
      </c>
      <c r="F20" s="158">
        <f>ROUNDUP(System1!B18-System1!B18*$D$3,0)</f>
        <v>3876</v>
      </c>
      <c r="G20" s="155">
        <f>ROUNDUP(System1!C18-System1!C18*$D$3,0)</f>
        <v>4010</v>
      </c>
      <c r="H20" s="158">
        <f>ROUNDUP(System1!D18-System1!D18*$D$3,0)</f>
        <v>4039</v>
      </c>
      <c r="I20" s="155">
        <f>ROUNDUP(System1!E18-System1!E18*$D$3,0)</f>
        <v>4139</v>
      </c>
      <c r="J20" s="158">
        <f>ROUNDUP(System1!F18-System1!F18*$D$3,0)</f>
        <v>4176</v>
      </c>
      <c r="K20" s="155">
        <f>ROUNDUP(System1!G18-System1!G18*$D$3,0)</f>
        <v>4267</v>
      </c>
      <c r="L20" s="158">
        <f>ROUNDUP(System1!H18-System1!H18*$D$3,0)</f>
        <v>4358</v>
      </c>
      <c r="M20" s="152">
        <f>ROUNDUP(System1!I18-System1!I18*$D$3,0)</f>
        <v>4404</v>
      </c>
      <c r="N20" s="158">
        <f>ROUNDUP(System1!J18-System1!J18*$D$3,0)</f>
        <v>4535</v>
      </c>
      <c r="O20" s="152">
        <f>ROUNDUP(System1!K18-System1!K18*$D$3,0)</f>
        <v>4657</v>
      </c>
      <c r="P20" s="158">
        <f>ROUNDUP(System1!L18-System1!L18*$D$3,0)</f>
        <v>4794</v>
      </c>
      <c r="Q20" s="264">
        <v>2</v>
      </c>
      <c r="R20" s="264">
        <v>3</v>
      </c>
      <c r="S20" s="264">
        <v>4</v>
      </c>
      <c r="T20" s="264">
        <v>14</v>
      </c>
      <c r="U20" s="264">
        <v>2</v>
      </c>
      <c r="V20" s="264">
        <v>4</v>
      </c>
      <c r="W20" s="259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</row>
    <row r="21" spans="1:66" ht="15.75" x14ac:dyDescent="0.25">
      <c r="A21" s="144">
        <v>18</v>
      </c>
      <c r="B21" s="162" t="s">
        <v>398</v>
      </c>
      <c r="C21" s="148" t="s">
        <v>15</v>
      </c>
      <c r="D21" s="146">
        <f t="shared" si="0"/>
        <v>0</v>
      </c>
      <c r="E21" s="155">
        <f>ROUNDUP(System1!A19-System1!A19*$D$3,0)</f>
        <v>3824</v>
      </c>
      <c r="F21" s="158">
        <f>ROUNDUP(System1!B19-System1!B19*$D$3,0)</f>
        <v>3945</v>
      </c>
      <c r="G21" s="155">
        <f>ROUNDUP(System1!C19-System1!C19*$D$3,0)</f>
        <v>4082</v>
      </c>
      <c r="H21" s="158">
        <f>ROUNDUP(System1!D19-System1!D19*$D$3,0)</f>
        <v>4112</v>
      </c>
      <c r="I21" s="155">
        <f>ROUNDUP(System1!E19-System1!E19*$D$3,0)</f>
        <v>4210</v>
      </c>
      <c r="J21" s="158">
        <f>ROUNDUP(System1!F19-System1!F19*$D$3,0)</f>
        <v>4246</v>
      </c>
      <c r="K21" s="155">
        <f>ROUNDUP(System1!G19-System1!G19*$D$3,0)</f>
        <v>4342</v>
      </c>
      <c r="L21" s="158">
        <f>ROUNDUP(System1!H19-System1!H19*$D$3,0)</f>
        <v>4432</v>
      </c>
      <c r="M21" s="152">
        <f>ROUNDUP(System1!I19-System1!I19*$D$3,0)</f>
        <v>4474</v>
      </c>
      <c r="N21" s="158">
        <f>ROUNDUP(System1!J19-System1!J19*$D$3,0)</f>
        <v>4605</v>
      </c>
      <c r="O21" s="152">
        <f>ROUNDUP(System1!K19-System1!K19*$D$3,0)</f>
        <v>4727</v>
      </c>
      <c r="P21" s="158">
        <f>ROUNDUP(System1!L19-System1!L19*$D$3,0)</f>
        <v>4865</v>
      </c>
      <c r="Q21" s="264">
        <v>2</v>
      </c>
      <c r="R21" s="264">
        <v>3</v>
      </c>
      <c r="S21" s="264">
        <v>4</v>
      </c>
      <c r="T21" s="264">
        <v>14</v>
      </c>
      <c r="U21" s="264">
        <v>2</v>
      </c>
      <c r="V21" s="264">
        <v>4</v>
      </c>
      <c r="W21" s="259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</row>
    <row r="22" spans="1:66" ht="15.75" x14ac:dyDescent="0.25">
      <c r="A22" s="144">
        <v>19</v>
      </c>
      <c r="B22" s="162" t="s">
        <v>399</v>
      </c>
      <c r="C22" s="148" t="s">
        <v>15</v>
      </c>
      <c r="D22" s="146">
        <f t="shared" si="0"/>
        <v>0</v>
      </c>
      <c r="E22" s="155">
        <f>ROUNDUP(System1!A20-System1!A20*$D$3,0)</f>
        <v>3906</v>
      </c>
      <c r="F22" s="158">
        <f>ROUNDUP(System1!B20-System1!B20*$D$3,0)</f>
        <v>4029</v>
      </c>
      <c r="G22" s="155">
        <f>ROUNDUP(System1!C20-System1!C20*$D$3,0)</f>
        <v>4165</v>
      </c>
      <c r="H22" s="158">
        <f>ROUNDUP(System1!D20-System1!D20*$D$3,0)</f>
        <v>4195</v>
      </c>
      <c r="I22" s="155">
        <f>ROUNDUP(System1!E20-System1!E20*$D$3,0)</f>
        <v>4295</v>
      </c>
      <c r="J22" s="158">
        <f>ROUNDUP(System1!F20-System1!F20*$D$3,0)</f>
        <v>4332</v>
      </c>
      <c r="K22" s="155">
        <f>ROUNDUP(System1!G20-System1!G20*$D$3,0)</f>
        <v>4425</v>
      </c>
      <c r="L22" s="158">
        <f>ROUNDUP(System1!H20-System1!H20*$D$3,0)</f>
        <v>4515</v>
      </c>
      <c r="M22" s="152">
        <f>ROUNDUP(System1!I20-System1!I20*$D$3,0)</f>
        <v>4560</v>
      </c>
      <c r="N22" s="158">
        <f>ROUNDUP(System1!J20-System1!J20*$D$3,0)</f>
        <v>4691</v>
      </c>
      <c r="O22" s="152">
        <f>ROUNDUP(System1!K20-System1!K20*$D$3,0)</f>
        <v>4811</v>
      </c>
      <c r="P22" s="158">
        <f>ROUNDUP(System1!L20-System1!L20*$D$3,0)</f>
        <v>4950</v>
      </c>
      <c r="Q22" s="264">
        <v>2</v>
      </c>
      <c r="R22" s="264">
        <v>3</v>
      </c>
      <c r="S22" s="264">
        <v>4</v>
      </c>
      <c r="T22" s="264">
        <v>14</v>
      </c>
      <c r="U22" s="264">
        <v>2</v>
      </c>
      <c r="V22" s="264">
        <v>4</v>
      </c>
      <c r="W22" s="259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</row>
    <row r="23" spans="1:66" ht="15.75" x14ac:dyDescent="0.25">
      <c r="A23" s="144">
        <v>20</v>
      </c>
      <c r="B23" s="162" t="s">
        <v>400</v>
      </c>
      <c r="C23" s="148" t="s">
        <v>15</v>
      </c>
      <c r="D23" s="146">
        <f t="shared" si="0"/>
        <v>0</v>
      </c>
      <c r="E23" s="155">
        <f>ROUNDUP(System1!A21-System1!A21*$D$3,0)</f>
        <v>3974</v>
      </c>
      <c r="F23" s="158">
        <f>ROUNDUP(System1!B21-System1!B21*$D$3,0)</f>
        <v>4094</v>
      </c>
      <c r="G23" s="155">
        <f>ROUNDUP(System1!C21-System1!C21*$D$3,0)</f>
        <v>4230</v>
      </c>
      <c r="H23" s="158">
        <f>ROUNDUP(System1!D21-System1!D21*$D$3,0)</f>
        <v>4259</v>
      </c>
      <c r="I23" s="155">
        <f>ROUNDUP(System1!E21-System1!E21*$D$3,0)</f>
        <v>4358</v>
      </c>
      <c r="J23" s="158">
        <f>ROUNDUP(System1!F21-System1!F21*$D$3,0)</f>
        <v>4394</v>
      </c>
      <c r="K23" s="155">
        <f>ROUNDUP(System1!G21-System1!G21*$D$3,0)</f>
        <v>4489</v>
      </c>
      <c r="L23" s="158">
        <f>ROUNDUP(System1!H21-System1!H21*$D$3,0)</f>
        <v>4578</v>
      </c>
      <c r="M23" s="152">
        <f>ROUNDUP(System1!I21-System1!I21*$D$3,0)</f>
        <v>4622</v>
      </c>
      <c r="N23" s="158">
        <f>ROUNDUP(System1!J21-System1!J21*$D$3,0)</f>
        <v>4755</v>
      </c>
      <c r="O23" s="152">
        <f>ROUNDUP(System1!K21-System1!K21*$D$3,0)</f>
        <v>4874</v>
      </c>
      <c r="P23" s="158">
        <f>ROUNDUP(System1!L21-System1!L21*$D$3,0)</f>
        <v>5011</v>
      </c>
      <c r="Q23" s="264">
        <v>2</v>
      </c>
      <c r="R23" s="264">
        <v>3</v>
      </c>
      <c r="S23" s="264">
        <v>4</v>
      </c>
      <c r="T23" s="264">
        <v>14</v>
      </c>
      <c r="U23" s="264">
        <v>2</v>
      </c>
      <c r="V23" s="264">
        <v>4</v>
      </c>
      <c r="W23" s="259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</row>
    <row r="24" spans="1:66" ht="15.75" x14ac:dyDescent="0.25">
      <c r="A24" s="144">
        <v>21</v>
      </c>
      <c r="B24" s="162" t="s">
        <v>401</v>
      </c>
      <c r="C24" s="148" t="s">
        <v>15</v>
      </c>
      <c r="D24" s="146">
        <f t="shared" si="0"/>
        <v>0</v>
      </c>
      <c r="E24" s="155">
        <f>ROUNDUP(System1!A22-System1!A22*$D$3,0)</f>
        <v>4210</v>
      </c>
      <c r="F24" s="158">
        <f>ROUNDUP(System1!B22-System1!B22*$D$3,0)</f>
        <v>4345</v>
      </c>
      <c r="G24" s="155">
        <f>ROUNDUP(System1!C22-System1!C22*$D$3,0)</f>
        <v>4497</v>
      </c>
      <c r="H24" s="158">
        <f>ROUNDUP(System1!D22-System1!D22*$D$3,0)</f>
        <v>4535</v>
      </c>
      <c r="I24" s="155">
        <f>ROUNDUP(System1!E22-System1!E22*$D$3,0)</f>
        <v>4643</v>
      </c>
      <c r="J24" s="158">
        <f>ROUNDUP(System1!F22-System1!F22*$D$3,0)</f>
        <v>4683</v>
      </c>
      <c r="K24" s="155">
        <f>ROUNDUP(System1!G22-System1!G22*$D$3,0)</f>
        <v>4789</v>
      </c>
      <c r="L24" s="158">
        <f>ROUNDUP(System1!H22-System1!H22*$D$3,0)</f>
        <v>4892</v>
      </c>
      <c r="M24" s="152">
        <f>ROUNDUP(System1!I22-System1!I22*$D$3,0)</f>
        <v>4940</v>
      </c>
      <c r="N24" s="158">
        <f>ROUNDUP(System1!J22-System1!J22*$D$3,0)</f>
        <v>5085</v>
      </c>
      <c r="O24" s="152">
        <f>ROUNDUP(System1!K22-System1!K22*$D$3,0)</f>
        <v>5221</v>
      </c>
      <c r="P24" s="158">
        <f>ROUNDUP(System1!L22-System1!L22*$D$3,0)</f>
        <v>5377</v>
      </c>
      <c r="Q24" s="264">
        <v>2</v>
      </c>
      <c r="R24" s="264">
        <v>3</v>
      </c>
      <c r="S24" s="264">
        <v>5</v>
      </c>
      <c r="T24" s="264">
        <v>16</v>
      </c>
      <c r="U24" s="264">
        <v>2</v>
      </c>
      <c r="V24" s="264">
        <v>4</v>
      </c>
      <c r="W24" s="259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</row>
    <row r="25" spans="1:66" ht="15.75" x14ac:dyDescent="0.25">
      <c r="A25" s="144">
        <v>22</v>
      </c>
      <c r="B25" s="162" t="s">
        <v>402</v>
      </c>
      <c r="C25" s="148" t="s">
        <v>16</v>
      </c>
      <c r="D25" s="146">
        <f t="shared" si="0"/>
        <v>0</v>
      </c>
      <c r="E25" s="155">
        <f>ROUNDUP(System1!A23-System1!A23*$D$3,0)</f>
        <v>4286</v>
      </c>
      <c r="F25" s="158">
        <f>ROUNDUP(System1!B23-System1!B23*$D$3,0)</f>
        <v>4422</v>
      </c>
      <c r="G25" s="155">
        <f>ROUNDUP(System1!C23-System1!C23*$D$3,0)</f>
        <v>4574</v>
      </c>
      <c r="H25" s="158">
        <f>ROUNDUP(System1!D23-System1!D23*$D$3,0)</f>
        <v>4612</v>
      </c>
      <c r="I25" s="155">
        <f>ROUNDUP(System1!E23-System1!E23*$D$3,0)</f>
        <v>4719</v>
      </c>
      <c r="J25" s="158">
        <f>ROUNDUP(System1!F23-System1!F23*$D$3,0)</f>
        <v>4761</v>
      </c>
      <c r="K25" s="155">
        <f>ROUNDUP(System1!G23-System1!G23*$D$3,0)</f>
        <v>4865</v>
      </c>
      <c r="L25" s="158">
        <f>ROUNDUP(System1!H23-System1!H23*$D$3,0)</f>
        <v>4967</v>
      </c>
      <c r="M25" s="152">
        <f>ROUNDUP(System1!I23-System1!I23*$D$3,0)</f>
        <v>5016</v>
      </c>
      <c r="N25" s="158">
        <f>ROUNDUP(System1!J23-System1!J23*$D$3,0)</f>
        <v>5161</v>
      </c>
      <c r="O25" s="152">
        <f>ROUNDUP(System1!K23-System1!K23*$D$3,0)</f>
        <v>5296</v>
      </c>
      <c r="P25" s="158">
        <f>ROUNDUP(System1!L23-System1!L23*$D$3,0)</f>
        <v>5452</v>
      </c>
      <c r="Q25" s="264">
        <v>2</v>
      </c>
      <c r="R25" s="264">
        <v>3</v>
      </c>
      <c r="S25" s="264">
        <v>5</v>
      </c>
      <c r="T25" s="264">
        <v>16</v>
      </c>
      <c r="U25" s="264">
        <v>2</v>
      </c>
      <c r="V25" s="264">
        <v>4</v>
      </c>
      <c r="W25" s="259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</row>
    <row r="26" spans="1:66" ht="15.75" x14ac:dyDescent="0.25">
      <c r="A26" s="144">
        <v>23</v>
      </c>
      <c r="B26" s="162" t="s">
        <v>403</v>
      </c>
      <c r="C26" s="148" t="s">
        <v>16</v>
      </c>
      <c r="D26" s="146">
        <f t="shared" si="0"/>
        <v>0</v>
      </c>
      <c r="E26" s="155">
        <f>ROUNDUP(System1!A24-System1!A24*$D$3,0)</f>
        <v>4363</v>
      </c>
      <c r="F26" s="158">
        <f>ROUNDUP(System1!B24-System1!B24*$D$3,0)</f>
        <v>4497</v>
      </c>
      <c r="G26" s="155">
        <f>ROUNDUP(System1!C24-System1!C24*$D$3,0)</f>
        <v>4649</v>
      </c>
      <c r="H26" s="158">
        <f>ROUNDUP(System1!D24-System1!D24*$D$3,0)</f>
        <v>4683</v>
      </c>
      <c r="I26" s="155">
        <f>ROUNDUP(System1!E24-System1!E24*$D$3,0)</f>
        <v>4796</v>
      </c>
      <c r="J26" s="158">
        <f>ROUNDUP(System1!F24-System1!F24*$D$3,0)</f>
        <v>4836</v>
      </c>
      <c r="K26" s="155">
        <f>ROUNDUP(System1!G24-System1!G24*$D$3,0)</f>
        <v>4940</v>
      </c>
      <c r="L26" s="158">
        <f>ROUNDUP(System1!H24-System1!H24*$D$3,0)</f>
        <v>5042</v>
      </c>
      <c r="M26" s="152">
        <f>ROUNDUP(System1!I24-System1!I24*$D$3,0)</f>
        <v>5092</v>
      </c>
      <c r="N26" s="158">
        <f>ROUNDUP(System1!J24-System1!J24*$D$3,0)</f>
        <v>5238</v>
      </c>
      <c r="O26" s="152">
        <f>ROUNDUP(System1!K24-System1!K24*$D$3,0)</f>
        <v>5373</v>
      </c>
      <c r="P26" s="158">
        <f>ROUNDUP(System1!L24-System1!L24*$D$3,0)</f>
        <v>5530</v>
      </c>
      <c r="Q26" s="264">
        <v>2</v>
      </c>
      <c r="R26" s="264">
        <v>3</v>
      </c>
      <c r="S26" s="264">
        <v>5</v>
      </c>
      <c r="T26" s="264">
        <v>16</v>
      </c>
      <c r="U26" s="264">
        <v>2</v>
      </c>
      <c r="V26" s="264">
        <v>4</v>
      </c>
      <c r="W26" s="259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</row>
    <row r="27" spans="1:66" ht="15.75" x14ac:dyDescent="0.25">
      <c r="A27" s="144">
        <v>24</v>
      </c>
      <c r="B27" s="162" t="s">
        <v>404</v>
      </c>
      <c r="C27" s="148" t="s">
        <v>16</v>
      </c>
      <c r="D27" s="146">
        <f t="shared" si="0"/>
        <v>0</v>
      </c>
      <c r="E27" s="155">
        <f>ROUNDUP(System1!A25-System1!A25*$D$3,0)</f>
        <v>4438</v>
      </c>
      <c r="F27" s="158">
        <f>ROUNDUP(System1!B25-System1!B25*$D$3,0)</f>
        <v>4574</v>
      </c>
      <c r="G27" s="155">
        <f>ROUNDUP(System1!C25-System1!C25*$D$3,0)</f>
        <v>4726</v>
      </c>
      <c r="H27" s="158">
        <f>ROUNDUP(System1!D25-System1!D25*$D$3,0)</f>
        <v>4761</v>
      </c>
      <c r="I27" s="155">
        <f>ROUNDUP(System1!E25-System1!E25*$D$3,0)</f>
        <v>4872</v>
      </c>
      <c r="J27" s="158">
        <f>ROUNDUP(System1!F25-System1!F25*$D$3,0)</f>
        <v>4912</v>
      </c>
      <c r="K27" s="155">
        <f>ROUNDUP(System1!G25-System1!G25*$D$3,0)</f>
        <v>5016</v>
      </c>
      <c r="L27" s="158">
        <f>ROUNDUP(System1!H25-System1!H25*$D$3,0)</f>
        <v>5118</v>
      </c>
      <c r="M27" s="152">
        <f>ROUNDUP(System1!I25-System1!I25*$D$3,0)</f>
        <v>5169</v>
      </c>
      <c r="N27" s="158">
        <f>ROUNDUP(System1!J25-System1!J25*$D$3,0)</f>
        <v>5313</v>
      </c>
      <c r="O27" s="152">
        <f>ROUNDUP(System1!K25-System1!K25*$D$3,0)</f>
        <v>5448</v>
      </c>
      <c r="P27" s="158">
        <f>ROUNDUP(System1!L25-System1!L25*$D$3,0)</f>
        <v>5602</v>
      </c>
      <c r="Q27" s="264">
        <v>2</v>
      </c>
      <c r="R27" s="264">
        <v>3</v>
      </c>
      <c r="S27" s="264">
        <v>5</v>
      </c>
      <c r="T27" s="264">
        <v>16</v>
      </c>
      <c r="U27" s="264">
        <v>2</v>
      </c>
      <c r="V27" s="264">
        <v>4</v>
      </c>
      <c r="W27" s="259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</row>
    <row r="28" spans="1:66" ht="15.75" x14ac:dyDescent="0.25">
      <c r="A28" s="144">
        <v>25</v>
      </c>
      <c r="B28" s="162" t="s">
        <v>405</v>
      </c>
      <c r="C28" s="148" t="s">
        <v>16</v>
      </c>
      <c r="D28" s="146">
        <f t="shared" si="0"/>
        <v>0</v>
      </c>
      <c r="E28" s="155">
        <f>ROUNDUP(System1!A26-System1!A26*$D$3,0)</f>
        <v>4515</v>
      </c>
      <c r="F28" s="158">
        <f>ROUNDUP(System1!B26-System1!B26*$D$3,0)</f>
        <v>4649</v>
      </c>
      <c r="G28" s="155">
        <f>ROUNDUP(System1!C26-System1!C26*$D$3,0)</f>
        <v>4800</v>
      </c>
      <c r="H28" s="158">
        <f>ROUNDUP(System1!D26-System1!D26*$D$3,0)</f>
        <v>4836</v>
      </c>
      <c r="I28" s="155">
        <f>ROUNDUP(System1!E26-System1!E26*$D$3,0)</f>
        <v>4945</v>
      </c>
      <c r="J28" s="158">
        <f>ROUNDUP(System1!F26-System1!F26*$D$3,0)</f>
        <v>4990</v>
      </c>
      <c r="K28" s="155">
        <f>ROUNDUP(System1!G26-System1!G26*$D$3,0)</f>
        <v>5092</v>
      </c>
      <c r="L28" s="158">
        <f>ROUNDUP(System1!H26-System1!H26*$D$3,0)</f>
        <v>5194</v>
      </c>
      <c r="M28" s="152">
        <f>ROUNDUP(System1!I26-System1!I26*$D$3,0)</f>
        <v>5241</v>
      </c>
      <c r="N28" s="158">
        <f>ROUNDUP(System1!J26-System1!J26*$D$3,0)</f>
        <v>5390</v>
      </c>
      <c r="O28" s="152">
        <f>ROUNDUP(System1!K26-System1!K26*$D$3,0)</f>
        <v>5524</v>
      </c>
      <c r="P28" s="158">
        <f>ROUNDUP(System1!L26-System1!L26*$D$3,0)</f>
        <v>5680</v>
      </c>
      <c r="Q28" s="264">
        <v>2</v>
      </c>
      <c r="R28" s="264">
        <v>3</v>
      </c>
      <c r="S28" s="264">
        <v>5</v>
      </c>
      <c r="T28" s="264">
        <v>16</v>
      </c>
      <c r="U28" s="264">
        <v>2</v>
      </c>
      <c r="V28" s="264">
        <v>4</v>
      </c>
      <c r="W28" s="259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</row>
    <row r="29" spans="1:66" ht="15.75" x14ac:dyDescent="0.25">
      <c r="A29" s="144">
        <v>26</v>
      </c>
      <c r="B29" s="162" t="s">
        <v>406</v>
      </c>
      <c r="C29" s="148" t="s">
        <v>16</v>
      </c>
      <c r="D29" s="146">
        <f t="shared" si="0"/>
        <v>0</v>
      </c>
      <c r="E29" s="155">
        <f>ROUNDUP(System1!A27-System1!A27*$D$3,0)</f>
        <v>4749</v>
      </c>
      <c r="F29" s="158">
        <f>ROUNDUP(System1!B27-System1!B27*$D$3,0)</f>
        <v>4899</v>
      </c>
      <c r="G29" s="155">
        <f>ROUNDUP(System1!C27-System1!C27*$D$3,0)</f>
        <v>5063</v>
      </c>
      <c r="H29" s="158">
        <f>ROUNDUP(System1!D27-System1!D27*$D$3,0)</f>
        <v>5108</v>
      </c>
      <c r="I29" s="155">
        <f>ROUNDUP(System1!E27-System1!E27*$D$3,0)</f>
        <v>5227</v>
      </c>
      <c r="J29" s="158">
        <f>ROUNDUP(System1!F27-System1!F27*$D$3,0)</f>
        <v>5276</v>
      </c>
      <c r="K29" s="155">
        <f>ROUNDUP(System1!G27-System1!G27*$D$3,0)</f>
        <v>5390</v>
      </c>
      <c r="L29" s="158">
        <f>ROUNDUP(System1!H27-System1!H27*$D$3,0)</f>
        <v>5503</v>
      </c>
      <c r="M29" s="152">
        <f>ROUNDUP(System1!I27-System1!I27*$D$3,0)</f>
        <v>5556</v>
      </c>
      <c r="N29" s="158">
        <f>ROUNDUP(System1!J27-System1!J27*$D$3,0)</f>
        <v>5717</v>
      </c>
      <c r="O29" s="152">
        <f>ROUNDUP(System1!K27-System1!K27*$D$3,0)</f>
        <v>5867</v>
      </c>
      <c r="P29" s="158">
        <f>ROUNDUP(System1!L27-System1!L27*$D$3,0)</f>
        <v>6039</v>
      </c>
      <c r="Q29" s="264">
        <v>2</v>
      </c>
      <c r="R29" s="264">
        <v>3</v>
      </c>
      <c r="S29" s="264">
        <v>6</v>
      </c>
      <c r="T29" s="264">
        <v>18</v>
      </c>
      <c r="U29" s="264">
        <v>2</v>
      </c>
      <c r="V29" s="264">
        <v>4</v>
      </c>
      <c r="W29" s="259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66" ht="15.75" x14ac:dyDescent="0.25">
      <c r="A30" s="144">
        <v>27</v>
      </c>
      <c r="B30" s="162" t="s">
        <v>407</v>
      </c>
      <c r="C30" s="148" t="s">
        <v>16</v>
      </c>
      <c r="D30" s="146">
        <f t="shared" si="0"/>
        <v>0</v>
      </c>
      <c r="E30" s="155">
        <f>ROUNDUP(System1!A28-System1!A28*$D$3,0)</f>
        <v>4822</v>
      </c>
      <c r="F30" s="158">
        <f>ROUNDUP(System1!B28-System1!B28*$D$3,0)</f>
        <v>4968</v>
      </c>
      <c r="G30" s="155">
        <f>ROUNDUP(System1!C28-System1!C28*$D$3,0)</f>
        <v>5138</v>
      </c>
      <c r="H30" s="158">
        <f>ROUNDUP(System1!D28-System1!D28*$D$3,0)</f>
        <v>5178</v>
      </c>
      <c r="I30" s="155">
        <f>ROUNDUP(System1!E28-System1!E28*$D$3,0)</f>
        <v>5297</v>
      </c>
      <c r="J30" s="158">
        <f>ROUNDUP(System1!F28-System1!F28*$D$3,0)</f>
        <v>5348</v>
      </c>
      <c r="K30" s="155">
        <f>ROUNDUP(System1!G28-System1!G28*$D$3,0)</f>
        <v>5461</v>
      </c>
      <c r="L30" s="158">
        <f>ROUNDUP(System1!H28-System1!H28*$D$3,0)</f>
        <v>5573</v>
      </c>
      <c r="M30" s="152">
        <f>ROUNDUP(System1!I28-System1!I28*$D$3,0)</f>
        <v>5629</v>
      </c>
      <c r="N30" s="158">
        <f>ROUNDUP(System1!J28-System1!J28*$D$3,0)</f>
        <v>5789</v>
      </c>
      <c r="O30" s="152">
        <f>ROUNDUP(System1!K28-System1!K28*$D$3,0)</f>
        <v>5938</v>
      </c>
      <c r="P30" s="158">
        <f>ROUNDUP(System1!L28-System1!L28*$D$3,0)</f>
        <v>6113</v>
      </c>
      <c r="Q30" s="264">
        <v>2</v>
      </c>
      <c r="R30" s="264">
        <v>3</v>
      </c>
      <c r="S30" s="264">
        <v>6</v>
      </c>
      <c r="T30" s="264">
        <v>18</v>
      </c>
      <c r="U30" s="264">
        <v>2</v>
      </c>
      <c r="V30" s="264">
        <v>4</v>
      </c>
      <c r="W30" s="259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</row>
    <row r="31" spans="1:66" ht="15.75" x14ac:dyDescent="0.25">
      <c r="A31" s="144">
        <v>28</v>
      </c>
      <c r="B31" s="162" t="s">
        <v>408</v>
      </c>
      <c r="C31" s="148" t="s">
        <v>16</v>
      </c>
      <c r="D31" s="146">
        <f t="shared" si="0"/>
        <v>0</v>
      </c>
      <c r="E31" s="155">
        <f>ROUNDUP(System1!A29-System1!A29*$D$3,0)</f>
        <v>4893</v>
      </c>
      <c r="F31" s="158">
        <f>ROUNDUP(System1!B29-System1!B29*$D$3,0)</f>
        <v>5042</v>
      </c>
      <c r="G31" s="155">
        <f>ROUNDUP(System1!C29-System1!C29*$D$3,0)</f>
        <v>5210</v>
      </c>
      <c r="H31" s="158">
        <f>ROUNDUP(System1!D29-System1!D29*$D$3,0)</f>
        <v>5251</v>
      </c>
      <c r="I31" s="155">
        <f>ROUNDUP(System1!E29-System1!E29*$D$3,0)</f>
        <v>5372</v>
      </c>
      <c r="J31" s="158">
        <f>ROUNDUP(System1!F29-System1!F29*$D$3,0)</f>
        <v>5417</v>
      </c>
      <c r="K31" s="155">
        <f>ROUNDUP(System1!G29-System1!G29*$D$3,0)</f>
        <v>5532</v>
      </c>
      <c r="L31" s="158">
        <f>ROUNDUP(System1!H29-System1!H29*$D$3,0)</f>
        <v>5647</v>
      </c>
      <c r="M31" s="152">
        <f>ROUNDUP(System1!I29-System1!I29*$D$3,0)</f>
        <v>5699</v>
      </c>
      <c r="N31" s="158">
        <f>ROUNDUP(System1!J29-System1!J29*$D$3,0)</f>
        <v>5859</v>
      </c>
      <c r="O31" s="152">
        <f>ROUNDUP(System1!K29-System1!K29*$D$3,0)</f>
        <v>6011</v>
      </c>
      <c r="P31" s="158">
        <f>ROUNDUP(System1!L29-System1!L29*$D$3,0)</f>
        <v>6185</v>
      </c>
      <c r="Q31" s="264">
        <v>2</v>
      </c>
      <c r="R31" s="264">
        <v>3</v>
      </c>
      <c r="S31" s="264">
        <v>6</v>
      </c>
      <c r="T31" s="264">
        <v>18</v>
      </c>
      <c r="U31" s="264">
        <v>2</v>
      </c>
      <c r="V31" s="264">
        <v>4</v>
      </c>
      <c r="W31" s="259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66" ht="15.75" x14ac:dyDescent="0.25">
      <c r="A32" s="144">
        <v>29</v>
      </c>
      <c r="B32" s="162" t="s">
        <v>409</v>
      </c>
      <c r="C32" s="148" t="s">
        <v>16</v>
      </c>
      <c r="D32" s="146">
        <f t="shared" si="0"/>
        <v>0</v>
      </c>
      <c r="E32" s="155">
        <f>ROUNDUP(System1!A30-System1!A30*$D$3,0)</f>
        <v>4968</v>
      </c>
      <c r="F32" s="158">
        <f>ROUNDUP(System1!B30-System1!B30*$D$3,0)</f>
        <v>5118</v>
      </c>
      <c r="G32" s="155">
        <f>ROUNDUP(System1!C30-System1!C30*$D$3,0)</f>
        <v>5285</v>
      </c>
      <c r="H32" s="158">
        <f>ROUNDUP(System1!D30-System1!D30*$D$3,0)</f>
        <v>5327</v>
      </c>
      <c r="I32" s="155">
        <f>ROUNDUP(System1!E30-System1!E30*$D$3,0)</f>
        <v>5447</v>
      </c>
      <c r="J32" s="158">
        <f>ROUNDUP(System1!F30-System1!F30*$D$3,0)</f>
        <v>5497</v>
      </c>
      <c r="K32" s="155">
        <f>ROUNDUP(System1!G30-System1!G30*$D$3,0)</f>
        <v>5609</v>
      </c>
      <c r="L32" s="158">
        <f>ROUNDUP(System1!H30-System1!H30*$D$3,0)</f>
        <v>5719</v>
      </c>
      <c r="M32" s="152">
        <f>ROUNDUP(System1!I30-System1!I30*$D$3,0)</f>
        <v>5776</v>
      </c>
      <c r="N32" s="158">
        <f>ROUNDUP(System1!J30-System1!J30*$D$3,0)</f>
        <v>5937</v>
      </c>
      <c r="O32" s="152">
        <f>ROUNDUP(System1!K30-System1!K30*$D$3,0)</f>
        <v>6087</v>
      </c>
      <c r="P32" s="158">
        <f>ROUNDUP(System1!L30-System1!L30*$D$3,0)</f>
        <v>6256</v>
      </c>
      <c r="Q32" s="264">
        <v>2</v>
      </c>
      <c r="R32" s="264">
        <v>3</v>
      </c>
      <c r="S32" s="264">
        <v>6</v>
      </c>
      <c r="T32" s="264">
        <v>18</v>
      </c>
      <c r="U32" s="264">
        <v>2</v>
      </c>
      <c r="V32" s="264">
        <v>4</v>
      </c>
      <c r="W32" s="259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</row>
    <row r="33" spans="1:66" ht="15.75" x14ac:dyDescent="0.25">
      <c r="A33" s="144">
        <v>30</v>
      </c>
      <c r="B33" s="162" t="s">
        <v>410</v>
      </c>
      <c r="C33" s="148" t="s">
        <v>16</v>
      </c>
      <c r="D33" s="146">
        <f t="shared" si="0"/>
        <v>0</v>
      </c>
      <c r="E33" s="155">
        <f>ROUNDUP(System1!A31-System1!A31*$D$3,0)</f>
        <v>5039</v>
      </c>
      <c r="F33" s="158">
        <f>ROUNDUP(System1!B31-System1!B31*$D$3,0)</f>
        <v>5189</v>
      </c>
      <c r="G33" s="155">
        <f>ROUNDUP(System1!C31-System1!C31*$D$3,0)</f>
        <v>5355</v>
      </c>
      <c r="H33" s="158">
        <f>ROUNDUP(System1!D31-System1!D31*$D$3,0)</f>
        <v>5399</v>
      </c>
      <c r="I33" s="155">
        <f>ROUNDUP(System1!E31-System1!E31*$D$3,0)</f>
        <v>5518</v>
      </c>
      <c r="J33" s="158">
        <f>ROUNDUP(System1!F31-System1!F31*$D$3,0)</f>
        <v>5566</v>
      </c>
      <c r="K33" s="155">
        <f>ROUNDUP(System1!G31-System1!G31*$D$3,0)</f>
        <v>5680</v>
      </c>
      <c r="L33" s="158">
        <f>ROUNDUP(System1!H31-System1!H31*$D$3,0)</f>
        <v>5793</v>
      </c>
      <c r="M33" s="152">
        <f>ROUNDUP(System1!I31-System1!I31*$D$3,0)</f>
        <v>5846</v>
      </c>
      <c r="N33" s="158">
        <f>ROUNDUP(System1!J31-System1!J31*$D$3,0)</f>
        <v>6010</v>
      </c>
      <c r="O33" s="152">
        <f>ROUNDUP(System1!K31-System1!K31*$D$3,0)</f>
        <v>6158</v>
      </c>
      <c r="P33" s="158">
        <f>ROUNDUP(System1!L31-System1!L31*$D$3,0)</f>
        <v>6330</v>
      </c>
      <c r="Q33" s="264">
        <v>2</v>
      </c>
      <c r="R33" s="264">
        <v>3</v>
      </c>
      <c r="S33" s="264">
        <v>6</v>
      </c>
      <c r="T33" s="264">
        <v>18</v>
      </c>
      <c r="U33" s="264">
        <v>2</v>
      </c>
      <c r="V33" s="264">
        <v>4</v>
      </c>
      <c r="W33" s="259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</row>
    <row r="34" spans="1:66" ht="15.75" x14ac:dyDescent="0.25">
      <c r="A34" s="144">
        <v>31</v>
      </c>
      <c r="B34" s="162" t="s">
        <v>411</v>
      </c>
      <c r="C34" s="148" t="s">
        <v>16</v>
      </c>
      <c r="D34" s="146">
        <f t="shared" si="0"/>
        <v>0</v>
      </c>
      <c r="E34" s="155">
        <f>ROUNDUP(System1!A32-System1!A32*$D$3,0)</f>
        <v>5119</v>
      </c>
      <c r="F34" s="158">
        <f>ROUNDUP(System1!B32-System1!B32*$D$3,0)</f>
        <v>5268</v>
      </c>
      <c r="G34" s="155">
        <f>ROUNDUP(System1!C32-System1!C32*$D$3,0)</f>
        <v>5435</v>
      </c>
      <c r="H34" s="158">
        <f>ROUNDUP(System1!D32-System1!D32*$D$3,0)</f>
        <v>5476</v>
      </c>
      <c r="I34" s="155">
        <f>ROUNDUP(System1!E32-System1!E32*$D$3,0)</f>
        <v>5599</v>
      </c>
      <c r="J34" s="158">
        <f>ROUNDUP(System1!F32-System1!F32*$D$3,0)</f>
        <v>5647</v>
      </c>
      <c r="K34" s="155">
        <f>ROUNDUP(System1!G32-System1!G32*$D$3,0)</f>
        <v>5759</v>
      </c>
      <c r="L34" s="158">
        <f>ROUNDUP(System1!H32-System1!H32*$D$3,0)</f>
        <v>5873</v>
      </c>
      <c r="M34" s="152">
        <f>ROUNDUP(System1!I32-System1!I32*$D$3,0)</f>
        <v>5926</v>
      </c>
      <c r="N34" s="158">
        <f>ROUNDUP(System1!J32-System1!J32*$D$3,0)</f>
        <v>6089</v>
      </c>
      <c r="O34" s="152">
        <f>ROUNDUP(System1!K32-System1!K32*$D$3,0)</f>
        <v>6234</v>
      </c>
      <c r="P34" s="158">
        <f>ROUNDUP(System1!L32-System1!L32*$D$3,0)</f>
        <v>6409</v>
      </c>
      <c r="Q34" s="264">
        <v>2</v>
      </c>
      <c r="R34" s="264">
        <v>3</v>
      </c>
      <c r="S34" s="264">
        <v>6</v>
      </c>
      <c r="T34" s="264">
        <v>18</v>
      </c>
      <c r="U34" s="264">
        <v>2</v>
      </c>
      <c r="V34" s="264">
        <v>4</v>
      </c>
      <c r="W34" s="259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</row>
    <row r="35" spans="1:66" ht="15.75" x14ac:dyDescent="0.25">
      <c r="A35" s="144">
        <v>32</v>
      </c>
      <c r="B35" s="162" t="s">
        <v>412</v>
      </c>
      <c r="C35" s="148" t="s">
        <v>16</v>
      </c>
      <c r="D35" s="146">
        <f t="shared" si="0"/>
        <v>0</v>
      </c>
      <c r="E35" s="155">
        <f>ROUNDUP(System1!A33-System1!A33*$D$3,0)</f>
        <v>5364</v>
      </c>
      <c r="F35" s="158">
        <f>ROUNDUP(System1!B33-System1!B33*$D$3,0)</f>
        <v>5527</v>
      </c>
      <c r="G35" s="155">
        <f>ROUNDUP(System1!C33-System1!C33*$D$3,0)</f>
        <v>5710</v>
      </c>
      <c r="H35" s="158">
        <f>ROUNDUP(System1!D33-System1!D33*$D$3,0)</f>
        <v>5757</v>
      </c>
      <c r="I35" s="155">
        <f>ROUNDUP(System1!E33-System1!E33*$D$3,0)</f>
        <v>5888</v>
      </c>
      <c r="J35" s="158">
        <f>ROUNDUP(System1!F33-System1!F33*$D$3,0)</f>
        <v>5940</v>
      </c>
      <c r="K35" s="155">
        <f>ROUNDUP(System1!G33-System1!G33*$D$3,0)</f>
        <v>6065</v>
      </c>
      <c r="L35" s="158">
        <f>ROUNDUP(System1!H33-System1!H33*$D$3,0)</f>
        <v>6190</v>
      </c>
      <c r="M35" s="152">
        <f>ROUNDUP(System1!I33-System1!I33*$D$3,0)</f>
        <v>6247</v>
      </c>
      <c r="N35" s="158">
        <f>ROUNDUP(System1!J33-System1!J33*$D$3,0)</f>
        <v>6426</v>
      </c>
      <c r="O35" s="152">
        <f>ROUNDUP(System1!K33-System1!K33*$D$3,0)</f>
        <v>6588</v>
      </c>
      <c r="P35" s="158">
        <f>ROUNDUP(System1!L33-System1!L33*$D$3,0)</f>
        <v>6778</v>
      </c>
      <c r="Q35" s="264">
        <v>2</v>
      </c>
      <c r="R35" s="264">
        <v>3</v>
      </c>
      <c r="S35" s="264">
        <v>7</v>
      </c>
      <c r="T35" s="264">
        <v>20</v>
      </c>
      <c r="U35" s="264">
        <v>2</v>
      </c>
      <c r="V35" s="264">
        <v>4</v>
      </c>
      <c r="W35" s="259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</row>
    <row r="36" spans="1:66" ht="15.75" x14ac:dyDescent="0.25">
      <c r="A36" s="144">
        <v>33</v>
      </c>
      <c r="B36" s="162" t="s">
        <v>413</v>
      </c>
      <c r="C36" s="148" t="s">
        <v>16</v>
      </c>
      <c r="D36" s="146">
        <f t="shared" si="0"/>
        <v>0</v>
      </c>
      <c r="E36" s="155">
        <f>ROUNDUP(System1!A34-System1!A34*$D$3,0)</f>
        <v>5434</v>
      </c>
      <c r="F36" s="158">
        <f>ROUNDUP(System1!B34-System1!B34*$D$3,0)</f>
        <v>5599</v>
      </c>
      <c r="G36" s="155">
        <f>ROUNDUP(System1!C34-System1!C34*$D$3,0)</f>
        <v>5779</v>
      </c>
      <c r="H36" s="158">
        <f>ROUNDUP(System1!D34-System1!D34*$D$3,0)</f>
        <v>5831</v>
      </c>
      <c r="I36" s="155">
        <f>ROUNDUP(System1!E34-System1!E34*$D$3,0)</f>
        <v>5957</v>
      </c>
      <c r="J36" s="158">
        <f>ROUNDUP(System1!F34-System1!F34*$D$3,0)</f>
        <v>6012</v>
      </c>
      <c r="K36" s="155">
        <f>ROUNDUP(System1!G34-System1!G34*$D$3,0)</f>
        <v>6134</v>
      </c>
      <c r="L36" s="158">
        <f>ROUNDUP(System1!H34-System1!H34*$D$3,0)</f>
        <v>6260</v>
      </c>
      <c r="M36" s="152">
        <f>ROUNDUP(System1!I34-System1!I34*$D$3,0)</f>
        <v>6318</v>
      </c>
      <c r="N36" s="158">
        <f>ROUNDUP(System1!J34-System1!J34*$D$3,0)</f>
        <v>6495</v>
      </c>
      <c r="O36" s="152">
        <f>ROUNDUP(System1!K34-System1!K34*$D$3,0)</f>
        <v>6659</v>
      </c>
      <c r="P36" s="158">
        <f>ROUNDUP(System1!L34-System1!L34*$D$3,0)</f>
        <v>6850</v>
      </c>
      <c r="Q36" s="264">
        <v>2</v>
      </c>
      <c r="R36" s="264">
        <v>3</v>
      </c>
      <c r="S36" s="264">
        <v>7</v>
      </c>
      <c r="T36" s="264">
        <v>20</v>
      </c>
      <c r="U36" s="264">
        <v>2</v>
      </c>
      <c r="V36" s="264">
        <v>4</v>
      </c>
      <c r="W36" s="259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ht="15.75" x14ac:dyDescent="0.25">
      <c r="A37" s="144">
        <v>34</v>
      </c>
      <c r="B37" s="162" t="s">
        <v>414</v>
      </c>
      <c r="C37" s="148" t="s">
        <v>16</v>
      </c>
      <c r="D37" s="146">
        <f t="shared" si="0"/>
        <v>0</v>
      </c>
      <c r="E37" s="155">
        <f>ROUNDUP(System1!A35-System1!A35*$D$3,0)</f>
        <v>5511</v>
      </c>
      <c r="F37" s="158">
        <f>ROUNDUP(System1!B35-System1!B35*$D$3,0)</f>
        <v>5675</v>
      </c>
      <c r="G37" s="155">
        <f>ROUNDUP(System1!C35-System1!C35*$D$3,0)</f>
        <v>5858</v>
      </c>
      <c r="H37" s="158">
        <f>ROUNDUP(System1!D35-System1!D35*$D$3,0)</f>
        <v>5906</v>
      </c>
      <c r="I37" s="155">
        <f>ROUNDUP(System1!E35-System1!E35*$D$3,0)</f>
        <v>6035</v>
      </c>
      <c r="J37" s="158">
        <f>ROUNDUP(System1!F35-System1!F35*$D$3,0)</f>
        <v>6089</v>
      </c>
      <c r="K37" s="155">
        <f>ROUNDUP(System1!G35-System1!G35*$D$3,0)</f>
        <v>6212</v>
      </c>
      <c r="L37" s="158">
        <f>ROUNDUP(System1!H35-System1!H35*$D$3,0)</f>
        <v>6337</v>
      </c>
      <c r="M37" s="152">
        <f>ROUNDUP(System1!I35-System1!I35*$D$3,0)</f>
        <v>6394</v>
      </c>
      <c r="N37" s="158">
        <f>ROUNDUP(System1!J35-System1!J35*$D$3,0)</f>
        <v>6573</v>
      </c>
      <c r="O37" s="152">
        <f>ROUNDUP(System1!K35-System1!K35*$D$3,0)</f>
        <v>6735</v>
      </c>
      <c r="P37" s="158">
        <f>ROUNDUP(System1!L35-System1!L35*$D$3,0)</f>
        <v>6928</v>
      </c>
      <c r="Q37" s="264">
        <v>2</v>
      </c>
      <c r="R37" s="264">
        <v>3</v>
      </c>
      <c r="S37" s="264">
        <v>7</v>
      </c>
      <c r="T37" s="264">
        <v>20</v>
      </c>
      <c r="U37" s="264">
        <v>2</v>
      </c>
      <c r="V37" s="264">
        <v>4</v>
      </c>
      <c r="W37" s="259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66" ht="15.75" x14ac:dyDescent="0.25">
      <c r="A38" s="144">
        <v>35</v>
      </c>
      <c r="B38" s="162" t="s">
        <v>415</v>
      </c>
      <c r="C38" s="148" t="s">
        <v>16</v>
      </c>
      <c r="D38" s="146">
        <f t="shared" si="0"/>
        <v>0</v>
      </c>
      <c r="E38" s="155">
        <f>ROUNDUP(System1!A36-System1!A36*$D$3,0)</f>
        <v>5581</v>
      </c>
      <c r="F38" s="158">
        <f>ROUNDUP(System1!B36-System1!B36*$D$3,0)</f>
        <v>5746</v>
      </c>
      <c r="G38" s="155">
        <f>ROUNDUP(System1!C36-System1!C36*$D$3,0)</f>
        <v>5927</v>
      </c>
      <c r="H38" s="158">
        <f>ROUNDUP(System1!D36-System1!D36*$D$3,0)</f>
        <v>5975</v>
      </c>
      <c r="I38" s="155">
        <f>ROUNDUP(System1!E36-System1!E36*$D$3,0)</f>
        <v>6106</v>
      </c>
      <c r="J38" s="158">
        <f>ROUNDUP(System1!F36-System1!F36*$D$3,0)</f>
        <v>6159</v>
      </c>
      <c r="K38" s="155">
        <f>ROUNDUP(System1!G36-System1!G36*$D$3,0)</f>
        <v>6282</v>
      </c>
      <c r="L38" s="158">
        <f>ROUNDUP(System1!H36-System1!H36*$D$3,0)</f>
        <v>6408</v>
      </c>
      <c r="M38" s="152">
        <f>ROUNDUP(System1!I36-System1!I36*$D$3,0)</f>
        <v>6467</v>
      </c>
      <c r="N38" s="158">
        <f>ROUNDUP(System1!J36-System1!J36*$D$3,0)</f>
        <v>6644</v>
      </c>
      <c r="O38" s="152">
        <f>ROUNDUP(System1!K36-System1!K36*$D$3,0)</f>
        <v>6808</v>
      </c>
      <c r="P38" s="158">
        <f>ROUNDUP(System1!L36-System1!L36*$D$3,0)</f>
        <v>6998</v>
      </c>
      <c r="Q38" s="264">
        <v>2</v>
      </c>
      <c r="R38" s="264">
        <v>3</v>
      </c>
      <c r="S38" s="264">
        <v>7</v>
      </c>
      <c r="T38" s="264">
        <v>20</v>
      </c>
      <c r="U38" s="264">
        <v>2</v>
      </c>
      <c r="V38" s="264">
        <v>4</v>
      </c>
      <c r="W38" s="259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66" ht="15.75" x14ac:dyDescent="0.25">
      <c r="A39" s="144">
        <v>36</v>
      </c>
      <c r="B39" s="162" t="s">
        <v>416</v>
      </c>
      <c r="C39" s="148" t="s">
        <v>16</v>
      </c>
      <c r="D39" s="146">
        <f t="shared" si="0"/>
        <v>0</v>
      </c>
      <c r="E39" s="155">
        <f>ROUNDUP(System1!A37-System1!A37*$D$3,0)</f>
        <v>5657</v>
      </c>
      <c r="F39" s="158">
        <f>ROUNDUP(System1!B37-System1!B37*$D$3,0)</f>
        <v>5819</v>
      </c>
      <c r="G39" s="155">
        <f>ROUNDUP(System1!C37-System1!C37*$D$3,0)</f>
        <v>6005</v>
      </c>
      <c r="H39" s="158">
        <f>ROUNDUP(System1!D37-System1!D37*$D$3,0)</f>
        <v>6052</v>
      </c>
      <c r="I39" s="155">
        <f>ROUNDUP(System1!E37-System1!E37*$D$3,0)</f>
        <v>6180</v>
      </c>
      <c r="J39" s="158">
        <f>ROUNDUP(System1!F37-System1!F37*$D$3,0)</f>
        <v>6233</v>
      </c>
      <c r="K39" s="155">
        <f>ROUNDUP(System1!G37-System1!G37*$D$3,0)</f>
        <v>6358</v>
      </c>
      <c r="L39" s="158">
        <f>ROUNDUP(System1!H37-System1!H37*$D$3,0)</f>
        <v>6485</v>
      </c>
      <c r="M39" s="152">
        <f>ROUNDUP(System1!I37-System1!I37*$D$3,0)</f>
        <v>6544</v>
      </c>
      <c r="N39" s="158">
        <f>ROUNDUP(System1!J37-System1!J37*$D$3,0)</f>
        <v>6718</v>
      </c>
      <c r="O39" s="152">
        <f>ROUNDUP(System1!K37-System1!K37*$D$3,0)</f>
        <v>6881</v>
      </c>
      <c r="P39" s="158">
        <f>ROUNDUP(System1!L37-System1!L37*$D$3,0)</f>
        <v>7073</v>
      </c>
      <c r="Q39" s="264">
        <v>2</v>
      </c>
      <c r="R39" s="264">
        <v>3</v>
      </c>
      <c r="S39" s="264">
        <v>7</v>
      </c>
      <c r="T39" s="264">
        <v>20</v>
      </c>
      <c r="U39" s="264">
        <v>2</v>
      </c>
      <c r="V39" s="264">
        <v>4</v>
      </c>
      <c r="W39" s="259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</row>
    <row r="40" spans="1:66" ht="15.75" x14ac:dyDescent="0.25">
      <c r="A40" s="144">
        <v>37</v>
      </c>
      <c r="B40" s="162" t="s">
        <v>417</v>
      </c>
      <c r="C40" s="148" t="s">
        <v>16</v>
      </c>
      <c r="D40" s="146">
        <f t="shared" si="0"/>
        <v>0</v>
      </c>
      <c r="E40" s="155">
        <f>ROUNDUP(System1!A38-System1!A38*$D$3,0)</f>
        <v>5893</v>
      </c>
      <c r="F40" s="158">
        <f>ROUNDUP(System1!B38-System1!B38*$D$3,0)</f>
        <v>6070</v>
      </c>
      <c r="G40" s="155">
        <f>ROUNDUP(System1!C38-System1!C38*$D$3,0)</f>
        <v>6377</v>
      </c>
      <c r="H40" s="158">
        <f>ROUNDUP(System1!D38-System1!D38*$D$3,0)</f>
        <v>6433</v>
      </c>
      <c r="I40" s="155">
        <f>ROUNDUP(System1!E38-System1!E38*$D$3,0)</f>
        <v>6592</v>
      </c>
      <c r="J40" s="158">
        <f>ROUNDUP(System1!F38-System1!F38*$D$3,0)</f>
        <v>6656</v>
      </c>
      <c r="K40" s="155">
        <f>ROUNDUP(System1!G38-System1!G38*$D$3,0)</f>
        <v>6808</v>
      </c>
      <c r="L40" s="158">
        <f>ROUNDUP(System1!H38-System1!H38*$D$3,0)</f>
        <v>6957</v>
      </c>
      <c r="M40" s="152">
        <f>ROUNDUP(System1!I38-System1!I38*$D$3,0)</f>
        <v>7029</v>
      </c>
      <c r="N40" s="158">
        <f>ROUNDUP(System1!J38-System1!J38*$D$3,0)</f>
        <v>7245</v>
      </c>
      <c r="O40" s="152">
        <f>ROUNDUP(System1!K38-System1!K38*$D$3,0)</f>
        <v>7444</v>
      </c>
      <c r="P40" s="158">
        <f>ROUNDUP(System1!L38-System1!L38*$D$3,0)</f>
        <v>7434</v>
      </c>
      <c r="Q40" s="264">
        <v>2</v>
      </c>
      <c r="R40" s="264">
        <v>3</v>
      </c>
      <c r="S40" s="264">
        <v>8</v>
      </c>
      <c r="T40" s="264">
        <v>22</v>
      </c>
      <c r="U40" s="264">
        <v>2</v>
      </c>
      <c r="V40" s="264">
        <v>4</v>
      </c>
      <c r="W40" s="259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</row>
    <row r="41" spans="1:66" ht="15.75" x14ac:dyDescent="0.25">
      <c r="A41" s="144">
        <v>38</v>
      </c>
      <c r="B41" s="162" t="s">
        <v>418</v>
      </c>
      <c r="C41" s="148" t="s">
        <v>16</v>
      </c>
      <c r="D41" s="146">
        <f t="shared" si="0"/>
        <v>0</v>
      </c>
      <c r="E41" s="155">
        <f>ROUNDUP(System1!A39-System1!A39*$D$3,0)</f>
        <v>5969</v>
      </c>
      <c r="F41" s="158">
        <f>ROUNDUP(System1!B39-System1!B39*$D$3,0)</f>
        <v>6145</v>
      </c>
      <c r="G41" s="155">
        <f>ROUNDUP(System1!C39-System1!C39*$D$3,0)</f>
        <v>6453</v>
      </c>
      <c r="H41" s="158">
        <f>ROUNDUP(System1!D39-System1!D39*$D$3,0)</f>
        <v>6508</v>
      </c>
      <c r="I41" s="155">
        <f>ROUNDUP(System1!E39-System1!E39*$D$3,0)</f>
        <v>6669</v>
      </c>
      <c r="J41" s="158">
        <f>ROUNDUP(System1!F39-System1!F39*$D$3,0)</f>
        <v>6731</v>
      </c>
      <c r="K41" s="155">
        <f>ROUNDUP(System1!G39-System1!G39*$D$3,0)</f>
        <v>6881</v>
      </c>
      <c r="L41" s="158">
        <f>ROUNDUP(System1!H39-System1!H39*$D$3,0)</f>
        <v>7034</v>
      </c>
      <c r="M41" s="152">
        <f>ROUNDUP(System1!I39-System1!I39*$D$3,0)</f>
        <v>7107</v>
      </c>
      <c r="N41" s="158">
        <f>ROUNDUP(System1!J39-System1!J39*$D$3,0)</f>
        <v>7320</v>
      </c>
      <c r="O41" s="152">
        <f>ROUNDUP(System1!K39-System1!K39*$D$3,0)</f>
        <v>7521</v>
      </c>
      <c r="P41" s="158">
        <f>ROUNDUP(System1!L39-System1!L39*$D$3,0)</f>
        <v>7510</v>
      </c>
      <c r="Q41" s="264">
        <v>2</v>
      </c>
      <c r="R41" s="264">
        <v>3</v>
      </c>
      <c r="S41" s="264">
        <v>8</v>
      </c>
      <c r="T41" s="264">
        <v>22</v>
      </c>
      <c r="U41" s="264">
        <v>2</v>
      </c>
      <c r="V41" s="264">
        <v>4</v>
      </c>
      <c r="W41" s="259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</row>
    <row r="42" spans="1:66" ht="15.75" x14ac:dyDescent="0.25">
      <c r="A42" s="144">
        <v>39</v>
      </c>
      <c r="B42" s="162" t="s">
        <v>419</v>
      </c>
      <c r="C42" s="148" t="s">
        <v>16</v>
      </c>
      <c r="D42" s="146">
        <f t="shared" si="0"/>
        <v>0</v>
      </c>
      <c r="E42" s="155">
        <f>ROUNDUP(System1!A40-System1!A40*$D$3,0)</f>
        <v>6039</v>
      </c>
      <c r="F42" s="158">
        <f>ROUNDUP(System1!B40-System1!B40*$D$3,0)</f>
        <v>6218</v>
      </c>
      <c r="G42" s="155">
        <f>ROUNDUP(System1!C40-System1!C40*$D$3,0)</f>
        <v>6523</v>
      </c>
      <c r="H42" s="158">
        <f>ROUNDUP(System1!D40-System1!D40*$D$3,0)</f>
        <v>6579</v>
      </c>
      <c r="I42" s="155">
        <f>ROUNDUP(System1!E40-System1!E40*$D$3,0)</f>
        <v>6739</v>
      </c>
      <c r="J42" s="158">
        <f>ROUNDUP(System1!F40-System1!F40*$D$3,0)</f>
        <v>6803</v>
      </c>
      <c r="K42" s="155">
        <f>ROUNDUP(System1!G40-System1!G40*$D$3,0)</f>
        <v>6955</v>
      </c>
      <c r="L42" s="158">
        <f>ROUNDUP(System1!H40-System1!H40*$D$3,0)</f>
        <v>7107</v>
      </c>
      <c r="M42" s="152">
        <f>ROUNDUP(System1!I40-System1!I40*$D$3,0)</f>
        <v>7176</v>
      </c>
      <c r="N42" s="158">
        <f>ROUNDUP(System1!J40-System1!J40*$D$3,0)</f>
        <v>7391</v>
      </c>
      <c r="O42" s="152">
        <f>ROUNDUP(System1!K40-System1!K40*$D$3,0)</f>
        <v>7592</v>
      </c>
      <c r="P42" s="158">
        <f>ROUNDUP(System1!L40-System1!L40*$D$3,0)</f>
        <v>7582</v>
      </c>
      <c r="Q42" s="264">
        <v>2</v>
      </c>
      <c r="R42" s="264">
        <v>3</v>
      </c>
      <c r="S42" s="264">
        <v>8</v>
      </c>
      <c r="T42" s="264">
        <v>22</v>
      </c>
      <c r="U42" s="264">
        <v>2</v>
      </c>
      <c r="V42" s="264">
        <v>4</v>
      </c>
      <c r="W42" s="259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</row>
    <row r="43" spans="1:66" ht="15.75" x14ac:dyDescent="0.25">
      <c r="A43" s="144">
        <v>40</v>
      </c>
      <c r="B43" s="162" t="s">
        <v>420</v>
      </c>
      <c r="C43" s="148" t="s">
        <v>16</v>
      </c>
      <c r="D43" s="146">
        <f t="shared" si="0"/>
        <v>0</v>
      </c>
      <c r="E43" s="155">
        <f>ROUNDUP(System1!A41-System1!A41*$D$3,0)</f>
        <v>6116</v>
      </c>
      <c r="F43" s="158">
        <f>ROUNDUP(System1!B41-System1!B41*$D$3,0)</f>
        <v>6293</v>
      </c>
      <c r="G43" s="155">
        <f>ROUNDUP(System1!C41-System1!C41*$D$3,0)</f>
        <v>6601</v>
      </c>
      <c r="H43" s="158">
        <f>ROUNDUP(System1!D41-System1!D41*$D$3,0)</f>
        <v>6656</v>
      </c>
      <c r="I43" s="155">
        <f>ROUNDUP(System1!E41-System1!E41*$D$3,0)</f>
        <v>6815</v>
      </c>
      <c r="J43" s="158">
        <f>ROUNDUP(System1!F41-System1!F41*$D$3,0)</f>
        <v>6878</v>
      </c>
      <c r="K43" s="155">
        <f>ROUNDUP(System1!G41-System1!G41*$D$3,0)</f>
        <v>7029</v>
      </c>
      <c r="L43" s="158">
        <f>ROUNDUP(System1!H41-System1!H41*$D$3,0)</f>
        <v>7183</v>
      </c>
      <c r="M43" s="152">
        <f>ROUNDUP(System1!I41-System1!I41*$D$3,0)</f>
        <v>7254</v>
      </c>
      <c r="N43" s="158">
        <f>ROUNDUP(System1!J41-System1!J41*$D$3,0)</f>
        <v>7468</v>
      </c>
      <c r="O43" s="152">
        <f>ROUNDUP(System1!K41-System1!K41*$D$3,0)</f>
        <v>7667</v>
      </c>
      <c r="P43" s="158">
        <f>ROUNDUP(System1!L41-System1!L41*$D$3,0)</f>
        <v>7659</v>
      </c>
      <c r="Q43" s="264">
        <v>2</v>
      </c>
      <c r="R43" s="264">
        <v>3</v>
      </c>
      <c r="S43" s="264">
        <v>8</v>
      </c>
      <c r="T43" s="264">
        <v>22</v>
      </c>
      <c r="U43" s="264">
        <v>2</v>
      </c>
      <c r="V43" s="264">
        <v>4</v>
      </c>
      <c r="W43" s="259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</row>
    <row r="44" spans="1:66" ht="16.5" thickBot="1" x14ac:dyDescent="0.3">
      <c r="A44" s="145">
        <v>41</v>
      </c>
      <c r="B44" s="163" t="s">
        <v>421</v>
      </c>
      <c r="C44" s="149" t="s">
        <v>16</v>
      </c>
      <c r="D44" s="147">
        <f t="shared" si="0"/>
        <v>0</v>
      </c>
      <c r="E44" s="156">
        <f>ROUNDUP(System1!A42-System1!A42*$D$3,0)</f>
        <v>6187</v>
      </c>
      <c r="F44" s="159">
        <f>ROUNDUP(System1!B42-System1!B42*$D$3,0)</f>
        <v>6366</v>
      </c>
      <c r="G44" s="156">
        <f>ROUNDUP(System1!C42-System1!C42*$D$3,0)</f>
        <v>6670</v>
      </c>
      <c r="H44" s="159">
        <f>ROUNDUP(System1!D42-System1!D42*$D$3,0)</f>
        <v>6727</v>
      </c>
      <c r="I44" s="156">
        <f>ROUNDUP(System1!E42-System1!E42*$D$3,0)</f>
        <v>6887</v>
      </c>
      <c r="J44" s="159">
        <f>ROUNDUP(System1!F42-System1!F42*$D$3,0)</f>
        <v>6949</v>
      </c>
      <c r="K44" s="156">
        <f>ROUNDUP(System1!G42-System1!G42*$D$3,0)</f>
        <v>7103</v>
      </c>
      <c r="L44" s="159">
        <f>ROUNDUP(System1!H42-System1!H42*$D$3,0)</f>
        <v>7254</v>
      </c>
      <c r="M44" s="153">
        <f>ROUNDUP(System1!I42-System1!I42*$D$3,0)</f>
        <v>7324</v>
      </c>
      <c r="N44" s="159">
        <f>ROUNDUP(System1!J42-System1!J42*$D$3,0)</f>
        <v>7542</v>
      </c>
      <c r="O44" s="153">
        <f>ROUNDUP(System1!K42-System1!K42*$D$3,0)</f>
        <v>7740</v>
      </c>
      <c r="P44" s="159">
        <f>ROUNDUP(System1!L42-System1!L42*$D$3,0)</f>
        <v>7729</v>
      </c>
      <c r="Q44" s="264">
        <v>2</v>
      </c>
      <c r="R44" s="264">
        <v>3</v>
      </c>
      <c r="S44" s="264">
        <v>8</v>
      </c>
      <c r="T44" s="264">
        <v>22</v>
      </c>
      <c r="U44" s="264">
        <v>2</v>
      </c>
      <c r="V44" s="264">
        <v>4</v>
      </c>
      <c r="W44" s="259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</row>
    <row r="45" spans="1:66" ht="15.75" x14ac:dyDescent="0.25">
      <c r="B45" s="169" t="s">
        <v>154</v>
      </c>
      <c r="C45" s="167"/>
      <c r="D45" s="167"/>
      <c r="E45" s="168"/>
      <c r="F45" s="168"/>
      <c r="G45" s="168"/>
      <c r="P45" s="140"/>
      <c r="Q45" s="258"/>
      <c r="R45" s="258"/>
      <c r="S45" s="258"/>
      <c r="T45" s="258"/>
      <c r="U45" s="258"/>
      <c r="V45" s="258"/>
      <c r="W45" s="259"/>
    </row>
    <row r="46" spans="1:66" ht="15.75" x14ac:dyDescent="0.25">
      <c r="B46" s="169" t="s">
        <v>155</v>
      </c>
      <c r="C46" s="167"/>
      <c r="D46" s="167"/>
      <c r="E46" s="168"/>
      <c r="F46" s="168"/>
      <c r="G46" s="168"/>
    </row>
  </sheetData>
  <mergeCells count="2">
    <mergeCell ref="E1:P2"/>
    <mergeCell ref="A1:D2"/>
  </mergeCells>
  <pageMargins left="0.71" right="0.71" top="0.75" bottom="0.75" header="0.31" footer="0.3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43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2.7109375" style="5" customWidth="1"/>
    <col min="2" max="2" width="49.140625" style="5" customWidth="1"/>
    <col min="3" max="3" width="13.7109375" style="9" customWidth="1"/>
    <col min="4" max="4" width="8.7109375" style="5" customWidth="1"/>
    <col min="5" max="5" width="13.7109375" style="6" customWidth="1"/>
    <col min="6" max="6" width="10.7109375" style="5" customWidth="1"/>
    <col min="7" max="7" width="13.7109375" style="5" customWidth="1"/>
    <col min="8" max="12" width="10.7109375" style="5" customWidth="1"/>
    <col min="13" max="16384" width="9.140625" style="5"/>
  </cols>
  <sheetData>
    <row r="1" spans="2:12" ht="30" customHeight="1" thickBot="1" x14ac:dyDescent="0.25">
      <c r="B1" s="367" t="s">
        <v>422</v>
      </c>
      <c r="C1" s="368"/>
      <c r="D1" s="369"/>
      <c r="E1" s="368"/>
      <c r="F1" s="368"/>
      <c r="G1" s="368"/>
      <c r="H1" s="368"/>
      <c r="I1" s="368"/>
      <c r="J1" s="368"/>
      <c r="K1" s="368"/>
      <c r="L1" s="370"/>
    </row>
    <row r="2" spans="2:12" ht="30.75" customHeight="1" thickTop="1" thickBot="1" x14ac:dyDescent="0.25">
      <c r="B2" s="141" t="s">
        <v>425</v>
      </c>
      <c r="C2" s="268" t="s">
        <v>423</v>
      </c>
      <c r="D2" s="270">
        <v>0</v>
      </c>
      <c r="E2" s="170" t="s">
        <v>424</v>
      </c>
      <c r="F2" s="171" t="s">
        <v>36</v>
      </c>
      <c r="G2" s="142" t="s">
        <v>21</v>
      </c>
      <c r="H2" s="142" t="s">
        <v>19</v>
      </c>
      <c r="I2" s="170" t="s">
        <v>20</v>
      </c>
      <c r="J2" s="170" t="s">
        <v>426</v>
      </c>
      <c r="K2" s="170" t="s">
        <v>427</v>
      </c>
      <c r="L2" s="170" t="s">
        <v>428</v>
      </c>
    </row>
    <row r="3" spans="2:12" ht="15.75" customHeight="1" thickBot="1" x14ac:dyDescent="0.25">
      <c r="B3" s="172" t="s">
        <v>38</v>
      </c>
      <c r="C3" s="207">
        <v>34</v>
      </c>
      <c r="D3" s="269">
        <f>D$2</f>
        <v>0</v>
      </c>
      <c r="E3" s="207">
        <f>ROUNDUP(C3-C3*D3,0)</f>
        <v>34</v>
      </c>
      <c r="F3" s="182"/>
      <c r="G3" s="192" t="s">
        <v>429</v>
      </c>
      <c r="H3" s="195"/>
      <c r="I3" s="200"/>
      <c r="J3" s="195"/>
      <c r="K3" s="200"/>
      <c r="L3" s="195"/>
    </row>
    <row r="4" spans="2:12" ht="15.75" customHeight="1" x14ac:dyDescent="0.25">
      <c r="B4" s="173" t="s">
        <v>39</v>
      </c>
      <c r="C4" s="208">
        <v>966</v>
      </c>
      <c r="D4" s="212">
        <f t="shared" ref="D4:D51" si="0">D$2</f>
        <v>0</v>
      </c>
      <c r="E4" s="216">
        <f>ROUNDUP(C4-C4*D4,0)</f>
        <v>966</v>
      </c>
      <c r="F4" s="183">
        <v>162</v>
      </c>
      <c r="G4" s="193" t="s">
        <v>35</v>
      </c>
      <c r="H4" s="196">
        <v>3</v>
      </c>
      <c r="I4" s="201">
        <v>2</v>
      </c>
      <c r="J4" s="196">
        <v>2</v>
      </c>
      <c r="K4" s="201">
        <v>12</v>
      </c>
      <c r="L4" s="196">
        <v>4</v>
      </c>
    </row>
    <row r="5" spans="2:12" s="7" customFormat="1" ht="15.75" customHeight="1" x14ac:dyDescent="0.25">
      <c r="B5" s="174" t="s">
        <v>40</v>
      </c>
      <c r="C5" s="209">
        <v>1165</v>
      </c>
      <c r="D5" s="213">
        <f t="shared" si="0"/>
        <v>0</v>
      </c>
      <c r="E5" s="217">
        <f t="shared" ref="E5:E74" si="1">ROUNDUP(C5-C5*D5,0)</f>
        <v>1165</v>
      </c>
      <c r="F5" s="184">
        <v>216</v>
      </c>
      <c r="G5" s="193" t="s">
        <v>35</v>
      </c>
      <c r="H5" s="197">
        <v>4</v>
      </c>
      <c r="I5" s="202">
        <v>2</v>
      </c>
      <c r="J5" s="197">
        <v>2</v>
      </c>
      <c r="K5" s="202">
        <v>12</v>
      </c>
      <c r="L5" s="197">
        <v>6</v>
      </c>
    </row>
    <row r="6" spans="2:12" ht="15.75" customHeight="1" x14ac:dyDescent="0.25">
      <c r="B6" s="174" t="s">
        <v>41</v>
      </c>
      <c r="C6" s="209">
        <v>1369</v>
      </c>
      <c r="D6" s="213">
        <f t="shared" si="0"/>
        <v>0</v>
      </c>
      <c r="E6" s="217">
        <f t="shared" si="1"/>
        <v>1369</v>
      </c>
      <c r="F6" s="184">
        <v>206</v>
      </c>
      <c r="G6" s="193" t="s">
        <v>35</v>
      </c>
      <c r="H6" s="197">
        <v>5</v>
      </c>
      <c r="I6" s="202">
        <v>2</v>
      </c>
      <c r="J6" s="197">
        <v>2</v>
      </c>
      <c r="K6" s="202">
        <v>12</v>
      </c>
      <c r="L6" s="197">
        <v>8</v>
      </c>
    </row>
    <row r="7" spans="2:12" s="7" customFormat="1" ht="15.75" customHeight="1" x14ac:dyDescent="0.25">
      <c r="B7" s="174" t="s">
        <v>42</v>
      </c>
      <c r="C7" s="209">
        <v>1564</v>
      </c>
      <c r="D7" s="213">
        <f t="shared" si="0"/>
        <v>0</v>
      </c>
      <c r="E7" s="217">
        <f t="shared" si="1"/>
        <v>1564</v>
      </c>
      <c r="F7" s="184">
        <v>174</v>
      </c>
      <c r="G7" s="193" t="s">
        <v>35</v>
      </c>
      <c r="H7" s="197">
        <v>6</v>
      </c>
      <c r="I7" s="202">
        <v>2</v>
      </c>
      <c r="J7" s="197">
        <v>2</v>
      </c>
      <c r="K7" s="202">
        <v>12</v>
      </c>
      <c r="L7" s="197">
        <v>10</v>
      </c>
    </row>
    <row r="8" spans="2:12" ht="15.75" customHeight="1" x14ac:dyDescent="0.25">
      <c r="B8" s="174" t="s">
        <v>43</v>
      </c>
      <c r="C8" s="209">
        <v>1760</v>
      </c>
      <c r="D8" s="213">
        <f t="shared" si="0"/>
        <v>0</v>
      </c>
      <c r="E8" s="217">
        <f t="shared" si="1"/>
        <v>1760</v>
      </c>
      <c r="F8" s="184">
        <v>147</v>
      </c>
      <c r="G8" s="193" t="s">
        <v>35</v>
      </c>
      <c r="H8" s="197">
        <v>7</v>
      </c>
      <c r="I8" s="202">
        <v>2</v>
      </c>
      <c r="J8" s="197">
        <v>2</v>
      </c>
      <c r="K8" s="202">
        <v>12</v>
      </c>
      <c r="L8" s="197">
        <v>12</v>
      </c>
    </row>
    <row r="9" spans="2:12" s="7" customFormat="1" ht="15.75" customHeight="1" thickBot="1" x14ac:dyDescent="0.3">
      <c r="B9" s="175" t="s">
        <v>44</v>
      </c>
      <c r="C9" s="210">
        <v>1963</v>
      </c>
      <c r="D9" s="214">
        <f t="shared" si="0"/>
        <v>0</v>
      </c>
      <c r="E9" s="218">
        <f t="shared" si="1"/>
        <v>1963</v>
      </c>
      <c r="F9" s="185">
        <v>125</v>
      </c>
      <c r="G9" s="194" t="s">
        <v>35</v>
      </c>
      <c r="H9" s="198">
        <v>8</v>
      </c>
      <c r="I9" s="203">
        <v>2</v>
      </c>
      <c r="J9" s="198">
        <v>2</v>
      </c>
      <c r="K9" s="203">
        <v>12</v>
      </c>
      <c r="L9" s="198">
        <v>14</v>
      </c>
    </row>
    <row r="10" spans="2:12" s="7" customFormat="1" ht="15.75" customHeight="1" x14ac:dyDescent="0.25">
      <c r="B10" s="176" t="s">
        <v>261</v>
      </c>
      <c r="C10" s="211">
        <v>1105</v>
      </c>
      <c r="D10" s="215">
        <f t="shared" si="0"/>
        <v>0</v>
      </c>
      <c r="E10" s="219">
        <f t="shared" si="1"/>
        <v>1105</v>
      </c>
      <c r="F10" s="186">
        <v>162</v>
      </c>
      <c r="G10" s="206" t="s">
        <v>35</v>
      </c>
      <c r="H10" s="199">
        <v>3</v>
      </c>
      <c r="I10" s="204">
        <v>4</v>
      </c>
      <c r="J10" s="199">
        <v>2</v>
      </c>
      <c r="K10" s="204">
        <v>12</v>
      </c>
      <c r="L10" s="199">
        <v>4</v>
      </c>
    </row>
    <row r="11" spans="2:12" s="7" customFormat="1" ht="15.75" customHeight="1" x14ac:dyDescent="0.25">
      <c r="B11" s="174" t="s">
        <v>262</v>
      </c>
      <c r="C11" s="209">
        <v>1350</v>
      </c>
      <c r="D11" s="213">
        <f t="shared" si="0"/>
        <v>0</v>
      </c>
      <c r="E11" s="217">
        <f t="shared" si="1"/>
        <v>1350</v>
      </c>
      <c r="F11" s="184">
        <v>216</v>
      </c>
      <c r="G11" s="193" t="s">
        <v>35</v>
      </c>
      <c r="H11" s="197">
        <v>4</v>
      </c>
      <c r="I11" s="202">
        <v>4</v>
      </c>
      <c r="J11" s="197">
        <v>2</v>
      </c>
      <c r="K11" s="202">
        <v>12</v>
      </c>
      <c r="L11" s="197">
        <v>6</v>
      </c>
    </row>
    <row r="12" spans="2:12" s="7" customFormat="1" ht="15.75" customHeight="1" x14ac:dyDescent="0.25">
      <c r="B12" s="174" t="s">
        <v>263</v>
      </c>
      <c r="C12" s="209">
        <v>1607</v>
      </c>
      <c r="D12" s="213">
        <f t="shared" si="0"/>
        <v>0</v>
      </c>
      <c r="E12" s="217">
        <f t="shared" si="1"/>
        <v>1607</v>
      </c>
      <c r="F12" s="184">
        <v>270</v>
      </c>
      <c r="G12" s="193" t="s">
        <v>35</v>
      </c>
      <c r="H12" s="197">
        <v>5</v>
      </c>
      <c r="I12" s="202">
        <v>4</v>
      </c>
      <c r="J12" s="197">
        <v>2</v>
      </c>
      <c r="K12" s="202">
        <v>12</v>
      </c>
      <c r="L12" s="197">
        <v>8</v>
      </c>
    </row>
    <row r="13" spans="2:12" s="7" customFormat="1" ht="15.75" customHeight="1" x14ac:dyDescent="0.25">
      <c r="B13" s="174" t="s">
        <v>264</v>
      </c>
      <c r="C13" s="209">
        <v>1852</v>
      </c>
      <c r="D13" s="213">
        <f t="shared" si="0"/>
        <v>0</v>
      </c>
      <c r="E13" s="217">
        <f t="shared" si="1"/>
        <v>1852</v>
      </c>
      <c r="F13" s="184">
        <v>325</v>
      </c>
      <c r="G13" s="193" t="s">
        <v>35</v>
      </c>
      <c r="H13" s="197">
        <v>6</v>
      </c>
      <c r="I13" s="202">
        <v>4</v>
      </c>
      <c r="J13" s="197">
        <v>2</v>
      </c>
      <c r="K13" s="202">
        <v>12</v>
      </c>
      <c r="L13" s="197">
        <v>10</v>
      </c>
    </row>
    <row r="14" spans="2:12" s="7" customFormat="1" ht="15.75" customHeight="1" x14ac:dyDescent="0.25">
      <c r="B14" s="174" t="s">
        <v>265</v>
      </c>
      <c r="C14" s="209">
        <v>2098</v>
      </c>
      <c r="D14" s="213">
        <f t="shared" si="0"/>
        <v>0</v>
      </c>
      <c r="E14" s="217">
        <f t="shared" si="1"/>
        <v>2098</v>
      </c>
      <c r="F14" s="184">
        <v>325</v>
      </c>
      <c r="G14" s="193" t="s">
        <v>35</v>
      </c>
      <c r="H14" s="197">
        <v>7</v>
      </c>
      <c r="I14" s="202">
        <v>4</v>
      </c>
      <c r="J14" s="197">
        <v>2</v>
      </c>
      <c r="K14" s="202">
        <v>12</v>
      </c>
      <c r="L14" s="197">
        <v>12</v>
      </c>
    </row>
    <row r="15" spans="2:12" s="7" customFormat="1" ht="15.75" customHeight="1" x14ac:dyDescent="0.25">
      <c r="B15" s="174" t="s">
        <v>266</v>
      </c>
      <c r="C15" s="209">
        <v>2352</v>
      </c>
      <c r="D15" s="213">
        <f t="shared" si="0"/>
        <v>0</v>
      </c>
      <c r="E15" s="217">
        <f t="shared" si="1"/>
        <v>2352</v>
      </c>
      <c r="F15" s="184">
        <v>325</v>
      </c>
      <c r="G15" s="193" t="s">
        <v>35</v>
      </c>
      <c r="H15" s="197">
        <v>8</v>
      </c>
      <c r="I15" s="202">
        <v>4</v>
      </c>
      <c r="J15" s="197">
        <v>2</v>
      </c>
      <c r="K15" s="202">
        <v>12</v>
      </c>
      <c r="L15" s="197">
        <v>14</v>
      </c>
    </row>
    <row r="16" spans="2:12" s="7" customFormat="1" ht="15.75" customHeight="1" x14ac:dyDescent="0.25">
      <c r="B16" s="174" t="s">
        <v>430</v>
      </c>
      <c r="C16" s="209">
        <v>2571</v>
      </c>
      <c r="D16" s="213">
        <f t="shared" si="0"/>
        <v>0</v>
      </c>
      <c r="E16" s="217">
        <f t="shared" si="1"/>
        <v>2571</v>
      </c>
      <c r="F16" s="184">
        <v>325</v>
      </c>
      <c r="G16" s="193" t="s">
        <v>35</v>
      </c>
      <c r="H16" s="197">
        <v>9</v>
      </c>
      <c r="I16" s="202">
        <v>4</v>
      </c>
      <c r="J16" s="197">
        <v>2</v>
      </c>
      <c r="K16" s="202">
        <v>12</v>
      </c>
      <c r="L16" s="197">
        <v>16</v>
      </c>
    </row>
    <row r="17" spans="2:12" s="7" customFormat="1" ht="15.75" customHeight="1" thickBot="1" x14ac:dyDescent="0.3">
      <c r="B17" s="175" t="s">
        <v>267</v>
      </c>
      <c r="C17" s="210">
        <v>2827</v>
      </c>
      <c r="D17" s="214">
        <f t="shared" si="0"/>
        <v>0</v>
      </c>
      <c r="E17" s="218">
        <f t="shared" si="1"/>
        <v>2827</v>
      </c>
      <c r="F17" s="185">
        <v>325</v>
      </c>
      <c r="G17" s="194" t="s">
        <v>35</v>
      </c>
      <c r="H17" s="198">
        <v>10</v>
      </c>
      <c r="I17" s="203">
        <v>4</v>
      </c>
      <c r="J17" s="198">
        <v>2</v>
      </c>
      <c r="K17" s="203">
        <v>12</v>
      </c>
      <c r="L17" s="198">
        <v>18</v>
      </c>
    </row>
    <row r="18" spans="2:12" ht="15.75" customHeight="1" x14ac:dyDescent="0.2">
      <c r="B18" s="177" t="s">
        <v>45</v>
      </c>
      <c r="C18" s="211">
        <v>1139</v>
      </c>
      <c r="D18" s="215">
        <f t="shared" si="0"/>
        <v>0</v>
      </c>
      <c r="E18" s="219">
        <f t="shared" si="1"/>
        <v>1139</v>
      </c>
      <c r="F18" s="186">
        <v>120</v>
      </c>
      <c r="G18" s="193" t="s">
        <v>35</v>
      </c>
      <c r="H18" s="199">
        <v>3</v>
      </c>
      <c r="I18" s="204">
        <v>2</v>
      </c>
      <c r="J18" s="199">
        <v>2</v>
      </c>
      <c r="K18" s="204">
        <v>12</v>
      </c>
      <c r="L18" s="199">
        <v>4</v>
      </c>
    </row>
    <row r="19" spans="2:12" s="7" customFormat="1" ht="15.75" customHeight="1" x14ac:dyDescent="0.2">
      <c r="B19" s="178" t="s">
        <v>46</v>
      </c>
      <c r="C19" s="209">
        <v>1397</v>
      </c>
      <c r="D19" s="213">
        <f t="shared" si="0"/>
        <v>0</v>
      </c>
      <c r="E19" s="217">
        <f t="shared" si="1"/>
        <v>1397</v>
      </c>
      <c r="F19" s="184">
        <v>160</v>
      </c>
      <c r="G19" s="193" t="s">
        <v>35</v>
      </c>
      <c r="H19" s="197">
        <v>4</v>
      </c>
      <c r="I19" s="202">
        <v>2</v>
      </c>
      <c r="J19" s="197">
        <v>2</v>
      </c>
      <c r="K19" s="202">
        <v>12</v>
      </c>
      <c r="L19" s="197">
        <v>6</v>
      </c>
    </row>
    <row r="20" spans="2:12" ht="15.75" customHeight="1" x14ac:dyDescent="0.2">
      <c r="B20" s="178" t="s">
        <v>47</v>
      </c>
      <c r="C20" s="209">
        <v>1654</v>
      </c>
      <c r="D20" s="213">
        <f t="shared" si="0"/>
        <v>0</v>
      </c>
      <c r="E20" s="217">
        <f t="shared" si="1"/>
        <v>1654</v>
      </c>
      <c r="F20" s="184">
        <v>200</v>
      </c>
      <c r="G20" s="193" t="s">
        <v>35</v>
      </c>
      <c r="H20" s="197">
        <v>5</v>
      </c>
      <c r="I20" s="202">
        <v>2</v>
      </c>
      <c r="J20" s="197">
        <v>2</v>
      </c>
      <c r="K20" s="202">
        <v>12</v>
      </c>
      <c r="L20" s="197">
        <v>8</v>
      </c>
    </row>
    <row r="21" spans="2:12" s="7" customFormat="1" ht="15.75" customHeight="1" x14ac:dyDescent="0.2">
      <c r="B21" s="178" t="s">
        <v>48</v>
      </c>
      <c r="C21" s="209">
        <v>1909</v>
      </c>
      <c r="D21" s="213">
        <f t="shared" si="0"/>
        <v>0</v>
      </c>
      <c r="E21" s="217">
        <f t="shared" si="1"/>
        <v>1909</v>
      </c>
      <c r="F21" s="184">
        <v>174</v>
      </c>
      <c r="G21" s="193" t="s">
        <v>35</v>
      </c>
      <c r="H21" s="197">
        <v>6</v>
      </c>
      <c r="I21" s="202">
        <v>2</v>
      </c>
      <c r="J21" s="197">
        <v>2</v>
      </c>
      <c r="K21" s="202">
        <v>12</v>
      </c>
      <c r="L21" s="197">
        <v>10</v>
      </c>
    </row>
    <row r="22" spans="2:12" ht="15.75" customHeight="1" x14ac:dyDescent="0.2">
      <c r="B22" s="178" t="s">
        <v>49</v>
      </c>
      <c r="C22" s="209">
        <v>2166</v>
      </c>
      <c r="D22" s="213">
        <f t="shared" si="0"/>
        <v>0</v>
      </c>
      <c r="E22" s="217">
        <f t="shared" si="1"/>
        <v>2166</v>
      </c>
      <c r="F22" s="184">
        <v>147</v>
      </c>
      <c r="G22" s="193" t="s">
        <v>35</v>
      </c>
      <c r="H22" s="197">
        <v>7</v>
      </c>
      <c r="I22" s="202">
        <v>2</v>
      </c>
      <c r="J22" s="197">
        <v>2</v>
      </c>
      <c r="K22" s="202">
        <v>12</v>
      </c>
      <c r="L22" s="197">
        <v>12</v>
      </c>
    </row>
    <row r="23" spans="2:12" s="7" customFormat="1" ht="15.75" customHeight="1" thickBot="1" x14ac:dyDescent="0.25">
      <c r="B23" s="179" t="s">
        <v>50</v>
      </c>
      <c r="C23" s="210">
        <v>2421</v>
      </c>
      <c r="D23" s="214">
        <f t="shared" si="0"/>
        <v>0</v>
      </c>
      <c r="E23" s="218">
        <f t="shared" si="1"/>
        <v>2421</v>
      </c>
      <c r="F23" s="185">
        <v>125</v>
      </c>
      <c r="G23" s="193" t="s">
        <v>35</v>
      </c>
      <c r="H23" s="198">
        <v>8</v>
      </c>
      <c r="I23" s="203">
        <v>2</v>
      </c>
      <c r="J23" s="198">
        <v>2</v>
      </c>
      <c r="K23" s="203">
        <v>12</v>
      </c>
      <c r="L23" s="198">
        <v>14</v>
      </c>
    </row>
    <row r="24" spans="2:12" s="7" customFormat="1" ht="15.75" customHeight="1" x14ac:dyDescent="0.2">
      <c r="B24" s="177" t="s">
        <v>268</v>
      </c>
      <c r="C24" s="211">
        <v>1277</v>
      </c>
      <c r="D24" s="215">
        <f t="shared" si="0"/>
        <v>0</v>
      </c>
      <c r="E24" s="219">
        <f t="shared" si="1"/>
        <v>1277</v>
      </c>
      <c r="F24" s="186">
        <v>120</v>
      </c>
      <c r="G24" s="206" t="s">
        <v>35</v>
      </c>
      <c r="H24" s="199">
        <v>3</v>
      </c>
      <c r="I24" s="204">
        <v>4</v>
      </c>
      <c r="J24" s="199">
        <v>2</v>
      </c>
      <c r="K24" s="204">
        <v>12</v>
      </c>
      <c r="L24" s="199">
        <v>4</v>
      </c>
    </row>
    <row r="25" spans="2:12" s="7" customFormat="1" ht="15.75" customHeight="1" x14ac:dyDescent="0.2">
      <c r="B25" s="178" t="s">
        <v>269</v>
      </c>
      <c r="C25" s="209">
        <v>1579</v>
      </c>
      <c r="D25" s="213">
        <f t="shared" si="0"/>
        <v>0</v>
      </c>
      <c r="E25" s="217">
        <f t="shared" si="1"/>
        <v>1579</v>
      </c>
      <c r="F25" s="184">
        <v>160</v>
      </c>
      <c r="G25" s="193" t="s">
        <v>35</v>
      </c>
      <c r="H25" s="197">
        <v>4</v>
      </c>
      <c r="I25" s="202">
        <v>4</v>
      </c>
      <c r="J25" s="197">
        <v>2</v>
      </c>
      <c r="K25" s="202">
        <v>12</v>
      </c>
      <c r="L25" s="197">
        <v>6</v>
      </c>
    </row>
    <row r="26" spans="2:12" s="7" customFormat="1" ht="15.75" customHeight="1" x14ac:dyDescent="0.2">
      <c r="B26" s="178" t="s">
        <v>270</v>
      </c>
      <c r="C26" s="209">
        <v>1896</v>
      </c>
      <c r="D26" s="213">
        <f t="shared" si="0"/>
        <v>0</v>
      </c>
      <c r="E26" s="217">
        <f t="shared" si="1"/>
        <v>1896</v>
      </c>
      <c r="F26" s="184">
        <v>200</v>
      </c>
      <c r="G26" s="193" t="s">
        <v>35</v>
      </c>
      <c r="H26" s="197">
        <v>5</v>
      </c>
      <c r="I26" s="202">
        <v>4</v>
      </c>
      <c r="J26" s="197">
        <v>2</v>
      </c>
      <c r="K26" s="202">
        <v>12</v>
      </c>
      <c r="L26" s="197">
        <v>8</v>
      </c>
    </row>
    <row r="27" spans="2:12" s="7" customFormat="1" ht="15.75" customHeight="1" x14ac:dyDescent="0.2">
      <c r="B27" s="178" t="s">
        <v>271</v>
      </c>
      <c r="C27" s="209">
        <v>2196</v>
      </c>
      <c r="D27" s="213">
        <f t="shared" si="0"/>
        <v>0</v>
      </c>
      <c r="E27" s="217">
        <f t="shared" si="1"/>
        <v>2196</v>
      </c>
      <c r="F27" s="184">
        <v>240</v>
      </c>
      <c r="G27" s="193" t="s">
        <v>35</v>
      </c>
      <c r="H27" s="197">
        <v>6</v>
      </c>
      <c r="I27" s="202">
        <v>4</v>
      </c>
      <c r="J27" s="197">
        <v>2</v>
      </c>
      <c r="K27" s="202">
        <v>12</v>
      </c>
      <c r="L27" s="197">
        <v>10</v>
      </c>
    </row>
    <row r="28" spans="2:12" s="7" customFormat="1" ht="15.75" customHeight="1" x14ac:dyDescent="0.2">
      <c r="B28" s="178" t="s">
        <v>272</v>
      </c>
      <c r="C28" s="209">
        <v>2501</v>
      </c>
      <c r="D28" s="213">
        <f t="shared" si="0"/>
        <v>0</v>
      </c>
      <c r="E28" s="217">
        <f t="shared" si="1"/>
        <v>2501</v>
      </c>
      <c r="F28" s="184">
        <v>280</v>
      </c>
      <c r="G28" s="193" t="s">
        <v>35</v>
      </c>
      <c r="H28" s="197">
        <v>7</v>
      </c>
      <c r="I28" s="202">
        <v>4</v>
      </c>
      <c r="J28" s="197">
        <v>2</v>
      </c>
      <c r="K28" s="202">
        <v>12</v>
      </c>
      <c r="L28" s="197">
        <v>12</v>
      </c>
    </row>
    <row r="29" spans="2:12" s="7" customFormat="1" ht="15.75" customHeight="1" x14ac:dyDescent="0.2">
      <c r="B29" s="178" t="s">
        <v>273</v>
      </c>
      <c r="C29" s="209">
        <v>2815</v>
      </c>
      <c r="D29" s="213">
        <f t="shared" si="0"/>
        <v>0</v>
      </c>
      <c r="E29" s="217">
        <f t="shared" si="1"/>
        <v>2815</v>
      </c>
      <c r="F29" s="184">
        <v>320</v>
      </c>
      <c r="G29" s="193" t="s">
        <v>35</v>
      </c>
      <c r="H29" s="197">
        <v>8</v>
      </c>
      <c r="I29" s="202">
        <v>4</v>
      </c>
      <c r="J29" s="197">
        <v>2</v>
      </c>
      <c r="K29" s="202">
        <v>12</v>
      </c>
      <c r="L29" s="197">
        <v>14</v>
      </c>
    </row>
    <row r="30" spans="2:12" s="7" customFormat="1" ht="15.75" customHeight="1" thickBot="1" x14ac:dyDescent="0.25">
      <c r="B30" s="179" t="s">
        <v>274</v>
      </c>
      <c r="C30" s="210">
        <v>3092</v>
      </c>
      <c r="D30" s="214">
        <f t="shared" si="0"/>
        <v>0</v>
      </c>
      <c r="E30" s="218">
        <f t="shared" si="1"/>
        <v>3092</v>
      </c>
      <c r="F30" s="185">
        <v>325</v>
      </c>
      <c r="G30" s="194" t="s">
        <v>35</v>
      </c>
      <c r="H30" s="198">
        <v>9</v>
      </c>
      <c r="I30" s="203">
        <v>4</v>
      </c>
      <c r="J30" s="198">
        <v>2</v>
      </c>
      <c r="K30" s="203">
        <v>12</v>
      </c>
      <c r="L30" s="198">
        <v>16</v>
      </c>
    </row>
    <row r="31" spans="2:12" ht="15.75" customHeight="1" x14ac:dyDescent="0.2">
      <c r="B31" s="177" t="s">
        <v>51</v>
      </c>
      <c r="C31" s="211">
        <v>1252</v>
      </c>
      <c r="D31" s="215">
        <f t="shared" si="0"/>
        <v>0</v>
      </c>
      <c r="E31" s="219">
        <f t="shared" si="1"/>
        <v>1252</v>
      </c>
      <c r="F31" s="186">
        <v>100</v>
      </c>
      <c r="G31" s="193" t="s">
        <v>35</v>
      </c>
      <c r="H31" s="199">
        <v>3</v>
      </c>
      <c r="I31" s="204">
        <v>2</v>
      </c>
      <c r="J31" s="199">
        <v>2</v>
      </c>
      <c r="K31" s="204">
        <v>12</v>
      </c>
      <c r="L31" s="199">
        <v>4</v>
      </c>
    </row>
    <row r="32" spans="2:12" s="7" customFormat="1" ht="15.75" customHeight="1" x14ac:dyDescent="0.2">
      <c r="B32" s="178" t="s">
        <v>52</v>
      </c>
      <c r="C32" s="209">
        <v>1548</v>
      </c>
      <c r="D32" s="213">
        <f t="shared" si="0"/>
        <v>0</v>
      </c>
      <c r="E32" s="217">
        <f t="shared" si="1"/>
        <v>1548</v>
      </c>
      <c r="F32" s="184">
        <v>132</v>
      </c>
      <c r="G32" s="193" t="s">
        <v>35</v>
      </c>
      <c r="H32" s="197">
        <v>4</v>
      </c>
      <c r="I32" s="202">
        <v>2</v>
      </c>
      <c r="J32" s="197">
        <v>2</v>
      </c>
      <c r="K32" s="202">
        <v>12</v>
      </c>
      <c r="L32" s="197">
        <v>6</v>
      </c>
    </row>
    <row r="33" spans="2:12" ht="15.75" customHeight="1" x14ac:dyDescent="0.2">
      <c r="B33" s="178" t="s">
        <v>53</v>
      </c>
      <c r="C33" s="209">
        <v>1841</v>
      </c>
      <c r="D33" s="213">
        <f t="shared" si="0"/>
        <v>0</v>
      </c>
      <c r="E33" s="217">
        <f t="shared" si="1"/>
        <v>1841</v>
      </c>
      <c r="F33" s="184">
        <v>165</v>
      </c>
      <c r="G33" s="193" t="s">
        <v>35</v>
      </c>
      <c r="H33" s="197">
        <v>5</v>
      </c>
      <c r="I33" s="202">
        <v>2</v>
      </c>
      <c r="J33" s="197">
        <v>2</v>
      </c>
      <c r="K33" s="202">
        <v>12</v>
      </c>
      <c r="L33" s="197">
        <v>8</v>
      </c>
    </row>
    <row r="34" spans="2:12" s="7" customFormat="1" ht="15.75" customHeight="1" x14ac:dyDescent="0.2">
      <c r="B34" s="178" t="s">
        <v>54</v>
      </c>
      <c r="C34" s="209">
        <v>2135</v>
      </c>
      <c r="D34" s="213">
        <f t="shared" si="0"/>
        <v>0</v>
      </c>
      <c r="E34" s="217">
        <f t="shared" si="1"/>
        <v>2135</v>
      </c>
      <c r="F34" s="184">
        <v>174</v>
      </c>
      <c r="G34" s="193" t="s">
        <v>35</v>
      </c>
      <c r="H34" s="197">
        <v>6</v>
      </c>
      <c r="I34" s="202">
        <v>2</v>
      </c>
      <c r="J34" s="197">
        <v>2</v>
      </c>
      <c r="K34" s="202">
        <v>12</v>
      </c>
      <c r="L34" s="197">
        <v>10</v>
      </c>
    </row>
    <row r="35" spans="2:12" ht="15.75" customHeight="1" x14ac:dyDescent="0.2">
      <c r="B35" s="178" t="s">
        <v>55</v>
      </c>
      <c r="C35" s="209">
        <v>2430</v>
      </c>
      <c r="D35" s="213">
        <f t="shared" si="0"/>
        <v>0</v>
      </c>
      <c r="E35" s="217">
        <f t="shared" si="1"/>
        <v>2430</v>
      </c>
      <c r="F35" s="184">
        <v>147</v>
      </c>
      <c r="G35" s="193" t="s">
        <v>35</v>
      </c>
      <c r="H35" s="197">
        <v>7</v>
      </c>
      <c r="I35" s="202">
        <v>2</v>
      </c>
      <c r="J35" s="197">
        <v>2</v>
      </c>
      <c r="K35" s="202">
        <v>12</v>
      </c>
      <c r="L35" s="197">
        <v>12</v>
      </c>
    </row>
    <row r="36" spans="2:12" s="7" customFormat="1" ht="15.75" customHeight="1" thickBot="1" x14ac:dyDescent="0.25">
      <c r="B36" s="179" t="s">
        <v>56</v>
      </c>
      <c r="C36" s="210">
        <v>2725</v>
      </c>
      <c r="D36" s="214">
        <f t="shared" si="0"/>
        <v>0</v>
      </c>
      <c r="E36" s="218">
        <f t="shared" si="1"/>
        <v>2725</v>
      </c>
      <c r="F36" s="185">
        <v>125</v>
      </c>
      <c r="G36" s="193" t="s">
        <v>35</v>
      </c>
      <c r="H36" s="198">
        <v>8</v>
      </c>
      <c r="I36" s="203">
        <v>2</v>
      </c>
      <c r="J36" s="198">
        <v>2</v>
      </c>
      <c r="K36" s="203">
        <v>12</v>
      </c>
      <c r="L36" s="198">
        <v>14</v>
      </c>
    </row>
    <row r="37" spans="2:12" s="7" customFormat="1" ht="15.75" customHeight="1" x14ac:dyDescent="0.2">
      <c r="B37" s="177" t="s">
        <v>275</v>
      </c>
      <c r="C37" s="211">
        <v>1389</v>
      </c>
      <c r="D37" s="215">
        <f t="shared" si="0"/>
        <v>0</v>
      </c>
      <c r="E37" s="219">
        <f t="shared" si="1"/>
        <v>1389</v>
      </c>
      <c r="F37" s="186">
        <v>100</v>
      </c>
      <c r="G37" s="206" t="s">
        <v>35</v>
      </c>
      <c r="H37" s="199">
        <v>3</v>
      </c>
      <c r="I37" s="204">
        <v>4</v>
      </c>
      <c r="J37" s="199">
        <v>2</v>
      </c>
      <c r="K37" s="204">
        <v>12</v>
      </c>
      <c r="L37" s="199">
        <v>4</v>
      </c>
    </row>
    <row r="38" spans="2:12" s="7" customFormat="1" ht="15.75" customHeight="1" x14ac:dyDescent="0.2">
      <c r="B38" s="178" t="s">
        <v>276</v>
      </c>
      <c r="C38" s="209">
        <v>1732</v>
      </c>
      <c r="D38" s="213">
        <f t="shared" si="0"/>
        <v>0</v>
      </c>
      <c r="E38" s="217">
        <f t="shared" si="1"/>
        <v>1732</v>
      </c>
      <c r="F38" s="184">
        <v>132</v>
      </c>
      <c r="G38" s="193" t="s">
        <v>35</v>
      </c>
      <c r="H38" s="197">
        <v>4</v>
      </c>
      <c r="I38" s="202">
        <v>4</v>
      </c>
      <c r="J38" s="197">
        <v>2</v>
      </c>
      <c r="K38" s="202">
        <v>12</v>
      </c>
      <c r="L38" s="197">
        <v>6</v>
      </c>
    </row>
    <row r="39" spans="2:12" s="7" customFormat="1" ht="15.75" customHeight="1" x14ac:dyDescent="0.2">
      <c r="B39" s="178" t="s">
        <v>277</v>
      </c>
      <c r="C39" s="209">
        <v>2080</v>
      </c>
      <c r="D39" s="213">
        <f t="shared" si="0"/>
        <v>0</v>
      </c>
      <c r="E39" s="217">
        <f t="shared" si="1"/>
        <v>2080</v>
      </c>
      <c r="F39" s="184">
        <v>165</v>
      </c>
      <c r="G39" s="193" t="s">
        <v>35</v>
      </c>
      <c r="H39" s="197">
        <v>5</v>
      </c>
      <c r="I39" s="202">
        <v>4</v>
      </c>
      <c r="J39" s="197">
        <v>2</v>
      </c>
      <c r="K39" s="202">
        <v>12</v>
      </c>
      <c r="L39" s="197">
        <v>8</v>
      </c>
    </row>
    <row r="40" spans="2:12" s="7" customFormat="1" ht="15.75" customHeight="1" x14ac:dyDescent="0.2">
      <c r="B40" s="178" t="s">
        <v>278</v>
      </c>
      <c r="C40" s="209">
        <v>2421</v>
      </c>
      <c r="D40" s="213">
        <f t="shared" si="0"/>
        <v>0</v>
      </c>
      <c r="E40" s="217">
        <f t="shared" si="1"/>
        <v>2421</v>
      </c>
      <c r="F40" s="184">
        <v>200</v>
      </c>
      <c r="G40" s="193" t="s">
        <v>35</v>
      </c>
      <c r="H40" s="197">
        <v>6</v>
      </c>
      <c r="I40" s="202">
        <v>4</v>
      </c>
      <c r="J40" s="197">
        <v>2</v>
      </c>
      <c r="K40" s="202">
        <v>12</v>
      </c>
      <c r="L40" s="197">
        <v>10</v>
      </c>
    </row>
    <row r="41" spans="2:12" s="7" customFormat="1" ht="15.75" customHeight="1" x14ac:dyDescent="0.2">
      <c r="B41" s="178" t="s">
        <v>279</v>
      </c>
      <c r="C41" s="209">
        <v>2767</v>
      </c>
      <c r="D41" s="213">
        <f t="shared" si="0"/>
        <v>0</v>
      </c>
      <c r="E41" s="217">
        <f t="shared" si="1"/>
        <v>2767</v>
      </c>
      <c r="F41" s="184">
        <v>230</v>
      </c>
      <c r="G41" s="193" t="s">
        <v>35</v>
      </c>
      <c r="H41" s="197">
        <v>7</v>
      </c>
      <c r="I41" s="202">
        <v>4</v>
      </c>
      <c r="J41" s="197">
        <v>2</v>
      </c>
      <c r="K41" s="202">
        <v>12</v>
      </c>
      <c r="L41" s="197">
        <v>12</v>
      </c>
    </row>
    <row r="42" spans="2:12" s="7" customFormat="1" ht="15.75" customHeight="1" x14ac:dyDescent="0.2">
      <c r="B42" s="178" t="s">
        <v>280</v>
      </c>
      <c r="C42" s="209">
        <v>3116</v>
      </c>
      <c r="D42" s="213">
        <f t="shared" si="0"/>
        <v>0</v>
      </c>
      <c r="E42" s="217">
        <f t="shared" si="1"/>
        <v>3116</v>
      </c>
      <c r="F42" s="184">
        <v>265</v>
      </c>
      <c r="G42" s="193" t="s">
        <v>35</v>
      </c>
      <c r="H42" s="197">
        <v>8</v>
      </c>
      <c r="I42" s="202">
        <v>4</v>
      </c>
      <c r="J42" s="197">
        <v>2</v>
      </c>
      <c r="K42" s="202">
        <v>12</v>
      </c>
      <c r="L42" s="197">
        <v>14</v>
      </c>
    </row>
    <row r="43" spans="2:12" s="7" customFormat="1" ht="15.75" customHeight="1" x14ac:dyDescent="0.2">
      <c r="B43" s="178" t="s">
        <v>281</v>
      </c>
      <c r="C43" s="209">
        <v>3429</v>
      </c>
      <c r="D43" s="213">
        <f t="shared" si="0"/>
        <v>0</v>
      </c>
      <c r="E43" s="217">
        <f t="shared" si="1"/>
        <v>3429</v>
      </c>
      <c r="F43" s="184">
        <v>300</v>
      </c>
      <c r="G43" s="193" t="s">
        <v>35</v>
      </c>
      <c r="H43" s="197">
        <v>9</v>
      </c>
      <c r="I43" s="202">
        <v>4</v>
      </c>
      <c r="J43" s="197">
        <v>2</v>
      </c>
      <c r="K43" s="202">
        <v>12</v>
      </c>
      <c r="L43" s="197">
        <v>16</v>
      </c>
    </row>
    <row r="44" spans="2:12" s="7" customFormat="1" ht="15.75" customHeight="1" thickBot="1" x14ac:dyDescent="0.25">
      <c r="B44" s="179" t="s">
        <v>282</v>
      </c>
      <c r="C44" s="210">
        <v>3780</v>
      </c>
      <c r="D44" s="214">
        <f t="shared" si="0"/>
        <v>0</v>
      </c>
      <c r="E44" s="218">
        <f t="shared" si="1"/>
        <v>3780</v>
      </c>
      <c r="F44" s="185">
        <v>325</v>
      </c>
      <c r="G44" s="194" t="s">
        <v>35</v>
      </c>
      <c r="H44" s="198">
        <v>10</v>
      </c>
      <c r="I44" s="203">
        <v>4</v>
      </c>
      <c r="J44" s="198">
        <v>2</v>
      </c>
      <c r="K44" s="203">
        <v>12</v>
      </c>
      <c r="L44" s="198">
        <v>18</v>
      </c>
    </row>
    <row r="45" spans="2:12" ht="15.75" customHeight="1" x14ac:dyDescent="0.2">
      <c r="B45" s="177" t="s">
        <v>57</v>
      </c>
      <c r="C45" s="211">
        <v>1419</v>
      </c>
      <c r="D45" s="215">
        <f t="shared" si="0"/>
        <v>0</v>
      </c>
      <c r="E45" s="219">
        <f t="shared" si="1"/>
        <v>1419</v>
      </c>
      <c r="F45" s="186">
        <v>72</v>
      </c>
      <c r="G45" s="193" t="s">
        <v>35</v>
      </c>
      <c r="H45" s="199">
        <v>3</v>
      </c>
      <c r="I45" s="204">
        <v>2</v>
      </c>
      <c r="J45" s="199">
        <v>2</v>
      </c>
      <c r="K45" s="204">
        <v>12</v>
      </c>
      <c r="L45" s="199">
        <v>4</v>
      </c>
    </row>
    <row r="46" spans="2:12" s="7" customFormat="1" ht="15.75" customHeight="1" x14ac:dyDescent="0.2">
      <c r="B46" s="178" t="s">
        <v>58</v>
      </c>
      <c r="C46" s="209">
        <v>1766</v>
      </c>
      <c r="D46" s="213">
        <f t="shared" si="0"/>
        <v>0</v>
      </c>
      <c r="E46" s="217">
        <f t="shared" si="1"/>
        <v>1766</v>
      </c>
      <c r="F46" s="184">
        <v>96</v>
      </c>
      <c r="G46" s="193" t="s">
        <v>35</v>
      </c>
      <c r="H46" s="197">
        <v>4</v>
      </c>
      <c r="I46" s="202">
        <v>2</v>
      </c>
      <c r="J46" s="197">
        <v>2</v>
      </c>
      <c r="K46" s="202">
        <v>12</v>
      </c>
      <c r="L46" s="197">
        <v>6</v>
      </c>
    </row>
    <row r="47" spans="2:12" ht="15.75" customHeight="1" x14ac:dyDescent="0.2">
      <c r="B47" s="178" t="s">
        <v>59</v>
      </c>
      <c r="C47" s="209">
        <v>2120</v>
      </c>
      <c r="D47" s="213">
        <f t="shared" si="0"/>
        <v>0</v>
      </c>
      <c r="E47" s="217">
        <f t="shared" si="1"/>
        <v>2120</v>
      </c>
      <c r="F47" s="184">
        <v>120</v>
      </c>
      <c r="G47" s="193" t="s">
        <v>35</v>
      </c>
      <c r="H47" s="197">
        <v>5</v>
      </c>
      <c r="I47" s="202">
        <v>2</v>
      </c>
      <c r="J47" s="197">
        <v>2</v>
      </c>
      <c r="K47" s="202">
        <v>12</v>
      </c>
      <c r="L47" s="197">
        <v>8</v>
      </c>
    </row>
    <row r="48" spans="2:12" s="7" customFormat="1" ht="15.75" customHeight="1" x14ac:dyDescent="0.2">
      <c r="B48" s="178" t="s">
        <v>60</v>
      </c>
      <c r="C48" s="209">
        <v>2467</v>
      </c>
      <c r="D48" s="213">
        <f t="shared" si="0"/>
        <v>0</v>
      </c>
      <c r="E48" s="217">
        <f t="shared" si="1"/>
        <v>2467</v>
      </c>
      <c r="F48" s="184">
        <v>144</v>
      </c>
      <c r="G48" s="193" t="s">
        <v>35</v>
      </c>
      <c r="H48" s="197">
        <v>6</v>
      </c>
      <c r="I48" s="202">
        <v>2</v>
      </c>
      <c r="J48" s="197">
        <v>2</v>
      </c>
      <c r="K48" s="202">
        <v>12</v>
      </c>
      <c r="L48" s="197">
        <v>10</v>
      </c>
    </row>
    <row r="49" spans="2:12" ht="15.75" customHeight="1" x14ac:dyDescent="0.2">
      <c r="B49" s="178" t="s">
        <v>61</v>
      </c>
      <c r="C49" s="209">
        <v>2816</v>
      </c>
      <c r="D49" s="213">
        <f t="shared" si="0"/>
        <v>0</v>
      </c>
      <c r="E49" s="217">
        <f t="shared" si="1"/>
        <v>2816</v>
      </c>
      <c r="F49" s="184">
        <v>147</v>
      </c>
      <c r="G49" s="193" t="s">
        <v>35</v>
      </c>
      <c r="H49" s="197">
        <v>7</v>
      </c>
      <c r="I49" s="202">
        <v>2</v>
      </c>
      <c r="J49" s="197">
        <v>2</v>
      </c>
      <c r="K49" s="202">
        <v>12</v>
      </c>
      <c r="L49" s="197">
        <v>12</v>
      </c>
    </row>
    <row r="50" spans="2:12" s="7" customFormat="1" ht="15.75" customHeight="1" thickBot="1" x14ac:dyDescent="0.25">
      <c r="B50" s="179" t="s">
        <v>62</v>
      </c>
      <c r="C50" s="210">
        <v>3170</v>
      </c>
      <c r="D50" s="214">
        <f t="shared" si="0"/>
        <v>0</v>
      </c>
      <c r="E50" s="218">
        <f t="shared" si="1"/>
        <v>3170</v>
      </c>
      <c r="F50" s="185">
        <v>125</v>
      </c>
      <c r="G50" s="193" t="s">
        <v>35</v>
      </c>
      <c r="H50" s="198">
        <v>8</v>
      </c>
      <c r="I50" s="203">
        <v>2</v>
      </c>
      <c r="J50" s="198">
        <v>2</v>
      </c>
      <c r="K50" s="203">
        <v>12</v>
      </c>
      <c r="L50" s="198">
        <v>14</v>
      </c>
    </row>
    <row r="51" spans="2:12" s="7" customFormat="1" ht="15.75" customHeight="1" x14ac:dyDescent="0.2">
      <c r="B51" s="177" t="s">
        <v>283</v>
      </c>
      <c r="C51" s="211">
        <v>1555</v>
      </c>
      <c r="D51" s="215">
        <f t="shared" si="0"/>
        <v>0</v>
      </c>
      <c r="E51" s="219">
        <f t="shared" si="1"/>
        <v>1555</v>
      </c>
      <c r="F51" s="186">
        <v>72</v>
      </c>
      <c r="G51" s="206" t="s">
        <v>35</v>
      </c>
      <c r="H51" s="199">
        <v>3</v>
      </c>
      <c r="I51" s="204">
        <v>4</v>
      </c>
      <c r="J51" s="199">
        <v>2</v>
      </c>
      <c r="K51" s="204">
        <v>12</v>
      </c>
      <c r="L51" s="199">
        <v>4</v>
      </c>
    </row>
    <row r="52" spans="2:12" s="7" customFormat="1" ht="15.75" customHeight="1" x14ac:dyDescent="0.2">
      <c r="B52" s="178" t="s">
        <v>284</v>
      </c>
      <c r="C52" s="209">
        <v>1952</v>
      </c>
      <c r="D52" s="213">
        <f t="shared" ref="D52:D102" si="2">D$2</f>
        <v>0</v>
      </c>
      <c r="E52" s="217">
        <f t="shared" si="1"/>
        <v>1952</v>
      </c>
      <c r="F52" s="184">
        <v>96</v>
      </c>
      <c r="G52" s="193" t="s">
        <v>35</v>
      </c>
      <c r="H52" s="197">
        <v>4</v>
      </c>
      <c r="I52" s="202">
        <v>4</v>
      </c>
      <c r="J52" s="197">
        <v>2</v>
      </c>
      <c r="K52" s="202">
        <v>12</v>
      </c>
      <c r="L52" s="197">
        <v>6</v>
      </c>
    </row>
    <row r="53" spans="2:12" s="7" customFormat="1" ht="15.75" customHeight="1" x14ac:dyDescent="0.2">
      <c r="B53" s="178" t="s">
        <v>285</v>
      </c>
      <c r="C53" s="209">
        <v>2360</v>
      </c>
      <c r="D53" s="213">
        <f t="shared" si="2"/>
        <v>0</v>
      </c>
      <c r="E53" s="217">
        <f t="shared" si="1"/>
        <v>2360</v>
      </c>
      <c r="F53" s="184">
        <v>120</v>
      </c>
      <c r="G53" s="193" t="s">
        <v>35</v>
      </c>
      <c r="H53" s="197">
        <v>5</v>
      </c>
      <c r="I53" s="202">
        <v>4</v>
      </c>
      <c r="J53" s="197">
        <v>2</v>
      </c>
      <c r="K53" s="202">
        <v>12</v>
      </c>
      <c r="L53" s="197">
        <v>8</v>
      </c>
    </row>
    <row r="54" spans="2:12" s="7" customFormat="1" ht="15.75" customHeight="1" x14ac:dyDescent="0.2">
      <c r="B54" s="178" t="s">
        <v>286</v>
      </c>
      <c r="C54" s="209">
        <v>2755</v>
      </c>
      <c r="D54" s="213">
        <f t="shared" si="2"/>
        <v>0</v>
      </c>
      <c r="E54" s="217">
        <f t="shared" si="1"/>
        <v>2755</v>
      </c>
      <c r="F54" s="184">
        <v>144</v>
      </c>
      <c r="G54" s="193" t="s">
        <v>35</v>
      </c>
      <c r="H54" s="197">
        <v>6</v>
      </c>
      <c r="I54" s="202">
        <v>4</v>
      </c>
      <c r="J54" s="197">
        <v>2</v>
      </c>
      <c r="K54" s="202">
        <v>12</v>
      </c>
      <c r="L54" s="197">
        <v>10</v>
      </c>
    </row>
    <row r="55" spans="2:12" s="7" customFormat="1" ht="15.75" customHeight="1" x14ac:dyDescent="0.2">
      <c r="B55" s="178" t="s">
        <v>287</v>
      </c>
      <c r="C55" s="209">
        <v>3152</v>
      </c>
      <c r="D55" s="213">
        <f t="shared" si="2"/>
        <v>0</v>
      </c>
      <c r="E55" s="217">
        <f t="shared" si="1"/>
        <v>3152</v>
      </c>
      <c r="F55" s="184">
        <v>170</v>
      </c>
      <c r="G55" s="193" t="s">
        <v>35</v>
      </c>
      <c r="H55" s="197">
        <v>7</v>
      </c>
      <c r="I55" s="202">
        <v>4</v>
      </c>
      <c r="J55" s="197">
        <v>2</v>
      </c>
      <c r="K55" s="202">
        <v>12</v>
      </c>
      <c r="L55" s="197">
        <v>12</v>
      </c>
    </row>
    <row r="56" spans="2:12" s="7" customFormat="1" ht="15.75" customHeight="1" x14ac:dyDescent="0.2">
      <c r="B56" s="178" t="s">
        <v>288</v>
      </c>
      <c r="C56" s="209">
        <v>3561</v>
      </c>
      <c r="D56" s="213">
        <f t="shared" si="2"/>
        <v>0</v>
      </c>
      <c r="E56" s="217">
        <f t="shared" si="1"/>
        <v>3561</v>
      </c>
      <c r="F56" s="184">
        <v>190</v>
      </c>
      <c r="G56" s="193" t="s">
        <v>35</v>
      </c>
      <c r="H56" s="197">
        <v>8</v>
      </c>
      <c r="I56" s="202">
        <v>4</v>
      </c>
      <c r="J56" s="197">
        <v>2</v>
      </c>
      <c r="K56" s="202">
        <v>12</v>
      </c>
      <c r="L56" s="197">
        <v>14</v>
      </c>
    </row>
    <row r="57" spans="2:12" s="7" customFormat="1" ht="15.75" customHeight="1" x14ac:dyDescent="0.2">
      <c r="B57" s="178" t="s">
        <v>289</v>
      </c>
      <c r="C57" s="209">
        <v>3930</v>
      </c>
      <c r="D57" s="213">
        <f t="shared" si="2"/>
        <v>0</v>
      </c>
      <c r="E57" s="217">
        <f t="shared" si="1"/>
        <v>3930</v>
      </c>
      <c r="F57" s="184">
        <v>215</v>
      </c>
      <c r="G57" s="193" t="s">
        <v>35</v>
      </c>
      <c r="H57" s="197">
        <v>9</v>
      </c>
      <c r="I57" s="202">
        <v>4</v>
      </c>
      <c r="J57" s="197">
        <v>2</v>
      </c>
      <c r="K57" s="202">
        <v>12</v>
      </c>
      <c r="L57" s="197">
        <v>16</v>
      </c>
    </row>
    <row r="58" spans="2:12" s="7" customFormat="1" ht="15.75" customHeight="1" thickBot="1" x14ac:dyDescent="0.25">
      <c r="B58" s="179" t="s">
        <v>290</v>
      </c>
      <c r="C58" s="210">
        <v>4336</v>
      </c>
      <c r="D58" s="214">
        <f t="shared" si="2"/>
        <v>0</v>
      </c>
      <c r="E58" s="218">
        <f t="shared" si="1"/>
        <v>4336</v>
      </c>
      <c r="F58" s="185">
        <v>240</v>
      </c>
      <c r="G58" s="194" t="s">
        <v>35</v>
      </c>
      <c r="H58" s="198">
        <v>10</v>
      </c>
      <c r="I58" s="203">
        <v>4</v>
      </c>
      <c r="J58" s="198">
        <v>2</v>
      </c>
      <c r="K58" s="203">
        <v>12</v>
      </c>
      <c r="L58" s="198">
        <v>18</v>
      </c>
    </row>
    <row r="59" spans="2:12" ht="15.75" customHeight="1" x14ac:dyDescent="0.2">
      <c r="B59" s="177" t="s">
        <v>225</v>
      </c>
      <c r="C59" s="211">
        <v>1274</v>
      </c>
      <c r="D59" s="215">
        <f t="shared" si="2"/>
        <v>0</v>
      </c>
      <c r="E59" s="219">
        <f t="shared" si="1"/>
        <v>1274</v>
      </c>
      <c r="F59" s="186">
        <v>285</v>
      </c>
      <c r="G59" s="193" t="s">
        <v>35</v>
      </c>
      <c r="H59" s="199">
        <v>3</v>
      </c>
      <c r="I59" s="204">
        <v>2</v>
      </c>
      <c r="J59" s="199">
        <v>2</v>
      </c>
      <c r="K59" s="204">
        <v>12</v>
      </c>
      <c r="L59" s="199">
        <v>4</v>
      </c>
    </row>
    <row r="60" spans="2:12" ht="15.75" customHeight="1" x14ac:dyDescent="0.2">
      <c r="B60" s="178" t="s">
        <v>226</v>
      </c>
      <c r="C60" s="209">
        <v>1571</v>
      </c>
      <c r="D60" s="213">
        <f t="shared" si="2"/>
        <v>0</v>
      </c>
      <c r="E60" s="217">
        <f t="shared" si="1"/>
        <v>1571</v>
      </c>
      <c r="F60" s="184">
        <v>243</v>
      </c>
      <c r="G60" s="193" t="s">
        <v>35</v>
      </c>
      <c r="H60" s="197">
        <v>4</v>
      </c>
      <c r="I60" s="202">
        <v>2</v>
      </c>
      <c r="J60" s="197">
        <v>2</v>
      </c>
      <c r="K60" s="202">
        <v>12</v>
      </c>
      <c r="L60" s="197">
        <v>6</v>
      </c>
    </row>
    <row r="61" spans="2:12" ht="15.75" customHeight="1" x14ac:dyDescent="0.2">
      <c r="B61" s="178" t="s">
        <v>227</v>
      </c>
      <c r="C61" s="209">
        <v>1875</v>
      </c>
      <c r="D61" s="213">
        <f t="shared" si="2"/>
        <v>0</v>
      </c>
      <c r="E61" s="217">
        <f t="shared" si="1"/>
        <v>1875</v>
      </c>
      <c r="F61" s="184">
        <v>206</v>
      </c>
      <c r="G61" s="193" t="s">
        <v>35</v>
      </c>
      <c r="H61" s="197">
        <v>5</v>
      </c>
      <c r="I61" s="202">
        <v>2</v>
      </c>
      <c r="J61" s="197">
        <v>2</v>
      </c>
      <c r="K61" s="202">
        <v>12</v>
      </c>
      <c r="L61" s="197">
        <v>8</v>
      </c>
    </row>
    <row r="62" spans="2:12" ht="15.75" customHeight="1" x14ac:dyDescent="0.2">
      <c r="B62" s="178" t="s">
        <v>228</v>
      </c>
      <c r="C62" s="209">
        <v>2174</v>
      </c>
      <c r="D62" s="213">
        <f t="shared" si="2"/>
        <v>0</v>
      </c>
      <c r="E62" s="217">
        <f t="shared" si="1"/>
        <v>2174</v>
      </c>
      <c r="F62" s="184">
        <v>174</v>
      </c>
      <c r="G62" s="193" t="s">
        <v>35</v>
      </c>
      <c r="H62" s="197">
        <v>6</v>
      </c>
      <c r="I62" s="202">
        <v>2</v>
      </c>
      <c r="J62" s="197">
        <v>2</v>
      </c>
      <c r="K62" s="202">
        <v>12</v>
      </c>
      <c r="L62" s="197">
        <v>10</v>
      </c>
    </row>
    <row r="63" spans="2:12" ht="15.75" customHeight="1" x14ac:dyDescent="0.2">
      <c r="B63" s="178" t="s">
        <v>229</v>
      </c>
      <c r="C63" s="209">
        <v>2474</v>
      </c>
      <c r="D63" s="213">
        <f t="shared" si="2"/>
        <v>0</v>
      </c>
      <c r="E63" s="217">
        <f t="shared" si="1"/>
        <v>2474</v>
      </c>
      <c r="F63" s="184">
        <v>147</v>
      </c>
      <c r="G63" s="193" t="s">
        <v>35</v>
      </c>
      <c r="H63" s="197">
        <v>7</v>
      </c>
      <c r="I63" s="202">
        <v>2</v>
      </c>
      <c r="J63" s="197">
        <v>2</v>
      </c>
      <c r="K63" s="202">
        <v>12</v>
      </c>
      <c r="L63" s="197">
        <v>12</v>
      </c>
    </row>
    <row r="64" spans="2:12" ht="15.75" customHeight="1" thickBot="1" x14ac:dyDescent="0.25">
      <c r="B64" s="178" t="s">
        <v>230</v>
      </c>
      <c r="C64" s="209">
        <v>2776</v>
      </c>
      <c r="D64" s="213">
        <f t="shared" si="2"/>
        <v>0</v>
      </c>
      <c r="E64" s="217">
        <f t="shared" si="1"/>
        <v>2776</v>
      </c>
      <c r="F64" s="184">
        <v>125</v>
      </c>
      <c r="G64" s="193" t="s">
        <v>35</v>
      </c>
      <c r="H64" s="197">
        <v>8</v>
      </c>
      <c r="I64" s="202">
        <v>2</v>
      </c>
      <c r="J64" s="197">
        <v>2</v>
      </c>
      <c r="K64" s="202">
        <v>12</v>
      </c>
      <c r="L64" s="197">
        <v>14</v>
      </c>
    </row>
    <row r="65" spans="2:12" ht="15.75" customHeight="1" x14ac:dyDescent="0.2">
      <c r="B65" s="177" t="s">
        <v>291</v>
      </c>
      <c r="C65" s="211">
        <v>1410</v>
      </c>
      <c r="D65" s="215">
        <f t="shared" si="2"/>
        <v>0</v>
      </c>
      <c r="E65" s="219">
        <f t="shared" si="1"/>
        <v>1410</v>
      </c>
      <c r="F65" s="186">
        <v>300</v>
      </c>
      <c r="G65" s="206" t="s">
        <v>35</v>
      </c>
      <c r="H65" s="199">
        <v>3</v>
      </c>
      <c r="I65" s="204">
        <v>4</v>
      </c>
      <c r="J65" s="199">
        <v>2</v>
      </c>
      <c r="K65" s="204">
        <v>12</v>
      </c>
      <c r="L65" s="199">
        <v>4</v>
      </c>
    </row>
    <row r="66" spans="2:12" ht="15.75" customHeight="1" x14ac:dyDescent="0.2">
      <c r="B66" s="178" t="s">
        <v>292</v>
      </c>
      <c r="C66" s="209">
        <v>1758</v>
      </c>
      <c r="D66" s="213">
        <f t="shared" si="2"/>
        <v>0</v>
      </c>
      <c r="E66" s="217">
        <f t="shared" si="1"/>
        <v>1758</v>
      </c>
      <c r="F66" s="184">
        <v>325</v>
      </c>
      <c r="G66" s="193" t="s">
        <v>35</v>
      </c>
      <c r="H66" s="197">
        <v>4</v>
      </c>
      <c r="I66" s="202">
        <v>4</v>
      </c>
      <c r="J66" s="197">
        <v>2</v>
      </c>
      <c r="K66" s="202">
        <v>12</v>
      </c>
      <c r="L66" s="197">
        <v>6</v>
      </c>
    </row>
    <row r="67" spans="2:12" ht="15.75" customHeight="1" x14ac:dyDescent="0.2">
      <c r="B67" s="178" t="s">
        <v>293</v>
      </c>
      <c r="C67" s="209">
        <v>2116</v>
      </c>
      <c r="D67" s="213">
        <f t="shared" si="2"/>
        <v>0</v>
      </c>
      <c r="E67" s="217">
        <f t="shared" si="1"/>
        <v>2116</v>
      </c>
      <c r="F67" s="184">
        <v>325</v>
      </c>
      <c r="G67" s="193" t="s">
        <v>35</v>
      </c>
      <c r="H67" s="197">
        <v>5</v>
      </c>
      <c r="I67" s="202">
        <v>4</v>
      </c>
      <c r="J67" s="197">
        <v>2</v>
      </c>
      <c r="K67" s="202">
        <v>12</v>
      </c>
      <c r="L67" s="197">
        <v>8</v>
      </c>
    </row>
    <row r="68" spans="2:12" ht="15.75" customHeight="1" x14ac:dyDescent="0.2">
      <c r="B68" s="178" t="s">
        <v>294</v>
      </c>
      <c r="C68" s="209">
        <v>2464</v>
      </c>
      <c r="D68" s="213">
        <f t="shared" si="2"/>
        <v>0</v>
      </c>
      <c r="E68" s="217">
        <f t="shared" si="1"/>
        <v>2464</v>
      </c>
      <c r="F68" s="184">
        <v>325</v>
      </c>
      <c r="G68" s="193" t="s">
        <v>35</v>
      </c>
      <c r="H68" s="197">
        <v>6</v>
      </c>
      <c r="I68" s="202">
        <v>4</v>
      </c>
      <c r="J68" s="197">
        <v>2</v>
      </c>
      <c r="K68" s="202">
        <v>12</v>
      </c>
      <c r="L68" s="197">
        <v>10</v>
      </c>
    </row>
    <row r="69" spans="2:12" ht="15.75" customHeight="1" x14ac:dyDescent="0.2">
      <c r="B69" s="178" t="s">
        <v>295</v>
      </c>
      <c r="C69" s="209">
        <v>2814</v>
      </c>
      <c r="D69" s="213">
        <f t="shared" si="2"/>
        <v>0</v>
      </c>
      <c r="E69" s="217">
        <f t="shared" si="1"/>
        <v>2814</v>
      </c>
      <c r="F69" s="184">
        <v>325</v>
      </c>
      <c r="G69" s="193" t="s">
        <v>35</v>
      </c>
      <c r="H69" s="197">
        <v>7</v>
      </c>
      <c r="I69" s="202">
        <v>4</v>
      </c>
      <c r="J69" s="197">
        <v>2</v>
      </c>
      <c r="K69" s="202">
        <v>12</v>
      </c>
      <c r="L69" s="197">
        <v>12</v>
      </c>
    </row>
    <row r="70" spans="2:12" ht="15.75" customHeight="1" x14ac:dyDescent="0.2">
      <c r="B70" s="178" t="s">
        <v>296</v>
      </c>
      <c r="C70" s="209">
        <v>3170</v>
      </c>
      <c r="D70" s="213">
        <f t="shared" si="2"/>
        <v>0</v>
      </c>
      <c r="E70" s="217">
        <f t="shared" si="1"/>
        <v>3170</v>
      </c>
      <c r="F70" s="184">
        <v>325</v>
      </c>
      <c r="G70" s="193" t="s">
        <v>35</v>
      </c>
      <c r="H70" s="197">
        <v>8</v>
      </c>
      <c r="I70" s="202">
        <v>4</v>
      </c>
      <c r="J70" s="197">
        <v>2</v>
      </c>
      <c r="K70" s="202">
        <v>12</v>
      </c>
      <c r="L70" s="197">
        <v>14</v>
      </c>
    </row>
    <row r="71" spans="2:12" ht="15.75" customHeight="1" x14ac:dyDescent="0.2">
      <c r="B71" s="178" t="s">
        <v>297</v>
      </c>
      <c r="C71" s="209">
        <v>3490</v>
      </c>
      <c r="D71" s="213">
        <f t="shared" si="2"/>
        <v>0</v>
      </c>
      <c r="E71" s="217">
        <f t="shared" si="1"/>
        <v>3490</v>
      </c>
      <c r="F71" s="184">
        <v>325</v>
      </c>
      <c r="G71" s="193" t="s">
        <v>35</v>
      </c>
      <c r="H71" s="197">
        <v>9</v>
      </c>
      <c r="I71" s="202">
        <v>4</v>
      </c>
      <c r="J71" s="197">
        <v>2</v>
      </c>
      <c r="K71" s="202">
        <v>12</v>
      </c>
      <c r="L71" s="197">
        <v>16</v>
      </c>
    </row>
    <row r="72" spans="2:12" ht="15.75" customHeight="1" thickBot="1" x14ac:dyDescent="0.25">
      <c r="B72" s="179" t="s">
        <v>298</v>
      </c>
      <c r="C72" s="210">
        <v>3847</v>
      </c>
      <c r="D72" s="214">
        <f t="shared" si="2"/>
        <v>0</v>
      </c>
      <c r="E72" s="218">
        <f t="shared" si="1"/>
        <v>3847</v>
      </c>
      <c r="F72" s="185">
        <v>325</v>
      </c>
      <c r="G72" s="194" t="s">
        <v>35</v>
      </c>
      <c r="H72" s="198">
        <v>10</v>
      </c>
      <c r="I72" s="203">
        <v>4</v>
      </c>
      <c r="J72" s="198">
        <v>2</v>
      </c>
      <c r="K72" s="203">
        <v>12</v>
      </c>
      <c r="L72" s="198">
        <v>18</v>
      </c>
    </row>
    <row r="73" spans="2:12" ht="15.75" customHeight="1" x14ac:dyDescent="0.2">
      <c r="B73" s="177" t="s">
        <v>231</v>
      </c>
      <c r="C73" s="211">
        <v>1467</v>
      </c>
      <c r="D73" s="215">
        <f t="shared" si="2"/>
        <v>0</v>
      </c>
      <c r="E73" s="219">
        <f t="shared" si="1"/>
        <v>1467</v>
      </c>
      <c r="F73" s="186">
        <v>222</v>
      </c>
      <c r="G73" s="193" t="s">
        <v>35</v>
      </c>
      <c r="H73" s="199">
        <v>3</v>
      </c>
      <c r="I73" s="204">
        <v>2</v>
      </c>
      <c r="J73" s="199">
        <v>2</v>
      </c>
      <c r="K73" s="204">
        <v>12</v>
      </c>
      <c r="L73" s="199">
        <v>4</v>
      </c>
    </row>
    <row r="74" spans="2:12" ht="15.75" customHeight="1" x14ac:dyDescent="0.2">
      <c r="B74" s="178" t="s">
        <v>232</v>
      </c>
      <c r="C74" s="209">
        <v>1830</v>
      </c>
      <c r="D74" s="213">
        <f t="shared" si="2"/>
        <v>0</v>
      </c>
      <c r="E74" s="217">
        <f t="shared" si="1"/>
        <v>1830</v>
      </c>
      <c r="F74" s="184">
        <v>243</v>
      </c>
      <c r="G74" s="193" t="s">
        <v>35</v>
      </c>
      <c r="H74" s="197">
        <v>4</v>
      </c>
      <c r="I74" s="202">
        <v>2</v>
      </c>
      <c r="J74" s="197">
        <v>2</v>
      </c>
      <c r="K74" s="202">
        <v>12</v>
      </c>
      <c r="L74" s="197">
        <v>6</v>
      </c>
    </row>
    <row r="75" spans="2:12" ht="15.75" customHeight="1" x14ac:dyDescent="0.2">
      <c r="B75" s="178" t="s">
        <v>233</v>
      </c>
      <c r="C75" s="209">
        <v>2196</v>
      </c>
      <c r="D75" s="213">
        <f t="shared" si="2"/>
        <v>0</v>
      </c>
      <c r="E75" s="217">
        <f t="shared" ref="E75:E123" si="3">ROUNDUP(C75-C75*D75,0)</f>
        <v>2196</v>
      </c>
      <c r="F75" s="184">
        <v>206</v>
      </c>
      <c r="G75" s="193" t="s">
        <v>35</v>
      </c>
      <c r="H75" s="197">
        <v>5</v>
      </c>
      <c r="I75" s="202">
        <v>2</v>
      </c>
      <c r="J75" s="197">
        <v>2</v>
      </c>
      <c r="K75" s="202">
        <v>12</v>
      </c>
      <c r="L75" s="197">
        <v>8</v>
      </c>
    </row>
    <row r="76" spans="2:12" ht="15.75" customHeight="1" x14ac:dyDescent="0.2">
      <c r="B76" s="178" t="s">
        <v>234</v>
      </c>
      <c r="C76" s="209">
        <v>2562</v>
      </c>
      <c r="D76" s="213">
        <f t="shared" si="2"/>
        <v>0</v>
      </c>
      <c r="E76" s="217">
        <f t="shared" si="3"/>
        <v>2562</v>
      </c>
      <c r="F76" s="184">
        <v>174</v>
      </c>
      <c r="G76" s="193" t="s">
        <v>35</v>
      </c>
      <c r="H76" s="197">
        <v>6</v>
      </c>
      <c r="I76" s="202">
        <v>2</v>
      </c>
      <c r="J76" s="197">
        <v>2</v>
      </c>
      <c r="K76" s="202">
        <v>12</v>
      </c>
      <c r="L76" s="197">
        <v>10</v>
      </c>
    </row>
    <row r="77" spans="2:12" ht="15.75" customHeight="1" x14ac:dyDescent="0.2">
      <c r="B77" s="178" t="s">
        <v>235</v>
      </c>
      <c r="C77" s="209">
        <v>2925</v>
      </c>
      <c r="D77" s="213">
        <f t="shared" si="2"/>
        <v>0</v>
      </c>
      <c r="E77" s="217">
        <f t="shared" si="3"/>
        <v>2925</v>
      </c>
      <c r="F77" s="184">
        <v>147</v>
      </c>
      <c r="G77" s="193" t="s">
        <v>35</v>
      </c>
      <c r="H77" s="197">
        <v>7</v>
      </c>
      <c r="I77" s="202">
        <v>2</v>
      </c>
      <c r="J77" s="197">
        <v>2</v>
      </c>
      <c r="K77" s="202">
        <v>12</v>
      </c>
      <c r="L77" s="197">
        <v>12</v>
      </c>
    </row>
    <row r="78" spans="2:12" ht="15.75" customHeight="1" thickBot="1" x14ac:dyDescent="0.25">
      <c r="B78" s="178" t="s">
        <v>236</v>
      </c>
      <c r="C78" s="209">
        <v>3292</v>
      </c>
      <c r="D78" s="213">
        <f t="shared" si="2"/>
        <v>0</v>
      </c>
      <c r="E78" s="217">
        <f t="shared" si="3"/>
        <v>3292</v>
      </c>
      <c r="F78" s="184">
        <v>125</v>
      </c>
      <c r="G78" s="193" t="s">
        <v>35</v>
      </c>
      <c r="H78" s="197">
        <v>8</v>
      </c>
      <c r="I78" s="202">
        <v>2</v>
      </c>
      <c r="J78" s="197">
        <v>2</v>
      </c>
      <c r="K78" s="202">
        <v>12</v>
      </c>
      <c r="L78" s="197">
        <v>14</v>
      </c>
    </row>
    <row r="79" spans="2:12" ht="15.75" customHeight="1" x14ac:dyDescent="0.2">
      <c r="B79" s="177" t="s">
        <v>299</v>
      </c>
      <c r="C79" s="211">
        <v>1603</v>
      </c>
      <c r="D79" s="215">
        <f t="shared" si="2"/>
        <v>0</v>
      </c>
      <c r="E79" s="219">
        <f t="shared" si="3"/>
        <v>1603</v>
      </c>
      <c r="F79" s="186">
        <v>222</v>
      </c>
      <c r="G79" s="206" t="s">
        <v>35</v>
      </c>
      <c r="H79" s="199">
        <v>3</v>
      </c>
      <c r="I79" s="204">
        <v>4</v>
      </c>
      <c r="J79" s="199">
        <v>2</v>
      </c>
      <c r="K79" s="204">
        <v>12</v>
      </c>
      <c r="L79" s="199">
        <v>4</v>
      </c>
    </row>
    <row r="80" spans="2:12" ht="15.75" customHeight="1" x14ac:dyDescent="0.2">
      <c r="B80" s="178" t="s">
        <v>300</v>
      </c>
      <c r="C80" s="209">
        <v>2016</v>
      </c>
      <c r="D80" s="213">
        <f t="shared" si="2"/>
        <v>0</v>
      </c>
      <c r="E80" s="217">
        <f t="shared" si="3"/>
        <v>2016</v>
      </c>
      <c r="F80" s="184">
        <v>295</v>
      </c>
      <c r="G80" s="193" t="s">
        <v>35</v>
      </c>
      <c r="H80" s="197">
        <v>4</v>
      </c>
      <c r="I80" s="202">
        <v>4</v>
      </c>
      <c r="J80" s="197">
        <v>2</v>
      </c>
      <c r="K80" s="202">
        <v>12</v>
      </c>
      <c r="L80" s="197">
        <v>6</v>
      </c>
    </row>
    <row r="81" spans="2:12" ht="15.75" customHeight="1" x14ac:dyDescent="0.2">
      <c r="B81" s="178" t="s">
        <v>301</v>
      </c>
      <c r="C81" s="209">
        <v>2438</v>
      </c>
      <c r="D81" s="213">
        <f t="shared" si="2"/>
        <v>0</v>
      </c>
      <c r="E81" s="217">
        <f t="shared" si="3"/>
        <v>2438</v>
      </c>
      <c r="F81" s="184">
        <v>325</v>
      </c>
      <c r="G81" s="193" t="s">
        <v>35</v>
      </c>
      <c r="H81" s="197">
        <v>5</v>
      </c>
      <c r="I81" s="202">
        <v>4</v>
      </c>
      <c r="J81" s="197">
        <v>2</v>
      </c>
      <c r="K81" s="202">
        <v>12</v>
      </c>
      <c r="L81" s="197">
        <v>8</v>
      </c>
    </row>
    <row r="82" spans="2:12" ht="15.75" customHeight="1" x14ac:dyDescent="0.2">
      <c r="B82" s="178" t="s">
        <v>302</v>
      </c>
      <c r="C82" s="209">
        <v>2848</v>
      </c>
      <c r="D82" s="213">
        <f t="shared" si="2"/>
        <v>0</v>
      </c>
      <c r="E82" s="217">
        <f t="shared" si="3"/>
        <v>2848</v>
      </c>
      <c r="F82" s="184">
        <v>325</v>
      </c>
      <c r="G82" s="193" t="s">
        <v>35</v>
      </c>
      <c r="H82" s="197">
        <v>6</v>
      </c>
      <c r="I82" s="202">
        <v>4</v>
      </c>
      <c r="J82" s="197">
        <v>2</v>
      </c>
      <c r="K82" s="202">
        <v>12</v>
      </c>
      <c r="L82" s="197">
        <v>10</v>
      </c>
    </row>
    <row r="83" spans="2:12" ht="15.75" customHeight="1" x14ac:dyDescent="0.2">
      <c r="B83" s="178" t="s">
        <v>303</v>
      </c>
      <c r="C83" s="209">
        <v>3262</v>
      </c>
      <c r="D83" s="213">
        <f t="shared" si="2"/>
        <v>0</v>
      </c>
      <c r="E83" s="217">
        <f t="shared" si="3"/>
        <v>3262</v>
      </c>
      <c r="F83" s="184">
        <v>325</v>
      </c>
      <c r="G83" s="193" t="s">
        <v>35</v>
      </c>
      <c r="H83" s="197">
        <v>7</v>
      </c>
      <c r="I83" s="202">
        <v>4</v>
      </c>
      <c r="J83" s="197">
        <v>2</v>
      </c>
      <c r="K83" s="202">
        <v>12</v>
      </c>
      <c r="L83" s="197">
        <v>12</v>
      </c>
    </row>
    <row r="84" spans="2:12" ht="15.75" customHeight="1" x14ac:dyDescent="0.2">
      <c r="B84" s="178" t="s">
        <v>304</v>
      </c>
      <c r="C84" s="209">
        <v>3684</v>
      </c>
      <c r="D84" s="213">
        <f t="shared" si="2"/>
        <v>0</v>
      </c>
      <c r="E84" s="217">
        <f t="shared" si="3"/>
        <v>3684</v>
      </c>
      <c r="F84" s="184">
        <v>325</v>
      </c>
      <c r="G84" s="193" t="s">
        <v>35</v>
      </c>
      <c r="H84" s="197">
        <v>8</v>
      </c>
      <c r="I84" s="202">
        <v>4</v>
      </c>
      <c r="J84" s="197">
        <v>2</v>
      </c>
      <c r="K84" s="202">
        <v>12</v>
      </c>
      <c r="L84" s="197">
        <v>14</v>
      </c>
    </row>
    <row r="85" spans="2:12" ht="15.75" customHeight="1" x14ac:dyDescent="0.2">
      <c r="B85" s="178" t="s">
        <v>305</v>
      </c>
      <c r="C85" s="209">
        <v>4071</v>
      </c>
      <c r="D85" s="213">
        <f t="shared" si="2"/>
        <v>0</v>
      </c>
      <c r="E85" s="217">
        <f t="shared" si="3"/>
        <v>4071</v>
      </c>
      <c r="F85" s="184">
        <v>325</v>
      </c>
      <c r="G85" s="193" t="s">
        <v>35</v>
      </c>
      <c r="H85" s="197">
        <v>9</v>
      </c>
      <c r="I85" s="202">
        <v>4</v>
      </c>
      <c r="J85" s="197">
        <v>2</v>
      </c>
      <c r="K85" s="202">
        <v>12</v>
      </c>
      <c r="L85" s="197">
        <v>16</v>
      </c>
    </row>
    <row r="86" spans="2:12" ht="15.75" customHeight="1" thickBot="1" x14ac:dyDescent="0.25">
      <c r="B86" s="179" t="s">
        <v>306</v>
      </c>
      <c r="C86" s="210">
        <v>4493</v>
      </c>
      <c r="D86" s="214">
        <f t="shared" si="2"/>
        <v>0</v>
      </c>
      <c r="E86" s="218">
        <f t="shared" si="3"/>
        <v>4493</v>
      </c>
      <c r="F86" s="185">
        <v>325</v>
      </c>
      <c r="G86" s="194" t="s">
        <v>35</v>
      </c>
      <c r="H86" s="198">
        <v>10</v>
      </c>
      <c r="I86" s="203">
        <v>4</v>
      </c>
      <c r="J86" s="198">
        <v>2</v>
      </c>
      <c r="K86" s="203">
        <v>12</v>
      </c>
      <c r="L86" s="198">
        <v>18</v>
      </c>
    </row>
    <row r="87" spans="2:12" ht="15.75" customHeight="1" x14ac:dyDescent="0.2">
      <c r="B87" s="177" t="s">
        <v>237</v>
      </c>
      <c r="C87" s="211">
        <v>1654</v>
      </c>
      <c r="D87" s="215">
        <f t="shared" si="2"/>
        <v>0</v>
      </c>
      <c r="E87" s="219">
        <f t="shared" si="3"/>
        <v>1654</v>
      </c>
      <c r="F87" s="186">
        <v>180</v>
      </c>
      <c r="G87" s="193" t="s">
        <v>35</v>
      </c>
      <c r="H87" s="199">
        <v>3</v>
      </c>
      <c r="I87" s="204">
        <v>2</v>
      </c>
      <c r="J87" s="199">
        <v>2</v>
      </c>
      <c r="K87" s="204">
        <v>12</v>
      </c>
      <c r="L87" s="199">
        <v>4</v>
      </c>
    </row>
    <row r="88" spans="2:12" ht="15.75" customHeight="1" x14ac:dyDescent="0.2">
      <c r="B88" s="178" t="s">
        <v>238</v>
      </c>
      <c r="C88" s="209">
        <v>2078</v>
      </c>
      <c r="D88" s="213">
        <f t="shared" si="2"/>
        <v>0</v>
      </c>
      <c r="E88" s="217">
        <f t="shared" si="3"/>
        <v>2078</v>
      </c>
      <c r="F88" s="184">
        <v>240</v>
      </c>
      <c r="G88" s="193" t="s">
        <v>35</v>
      </c>
      <c r="H88" s="197">
        <v>4</v>
      </c>
      <c r="I88" s="202">
        <v>2</v>
      </c>
      <c r="J88" s="197">
        <v>2</v>
      </c>
      <c r="K88" s="202">
        <v>12</v>
      </c>
      <c r="L88" s="197">
        <v>6</v>
      </c>
    </row>
    <row r="89" spans="2:12" ht="15.75" customHeight="1" x14ac:dyDescent="0.2">
      <c r="B89" s="178" t="s">
        <v>239</v>
      </c>
      <c r="C89" s="209">
        <v>2507</v>
      </c>
      <c r="D89" s="213">
        <f t="shared" si="2"/>
        <v>0</v>
      </c>
      <c r="E89" s="217">
        <f t="shared" si="3"/>
        <v>2507</v>
      </c>
      <c r="F89" s="184">
        <v>206</v>
      </c>
      <c r="G89" s="193" t="s">
        <v>35</v>
      </c>
      <c r="H89" s="197">
        <v>5</v>
      </c>
      <c r="I89" s="202">
        <v>2</v>
      </c>
      <c r="J89" s="197">
        <v>2</v>
      </c>
      <c r="K89" s="202">
        <v>12</v>
      </c>
      <c r="L89" s="197">
        <v>8</v>
      </c>
    </row>
    <row r="90" spans="2:12" ht="15.75" customHeight="1" x14ac:dyDescent="0.2">
      <c r="B90" s="178" t="s">
        <v>240</v>
      </c>
      <c r="C90" s="209">
        <v>2933</v>
      </c>
      <c r="D90" s="213">
        <f t="shared" si="2"/>
        <v>0</v>
      </c>
      <c r="E90" s="217">
        <f t="shared" si="3"/>
        <v>2933</v>
      </c>
      <c r="F90" s="184">
        <v>174</v>
      </c>
      <c r="G90" s="193" t="s">
        <v>35</v>
      </c>
      <c r="H90" s="197">
        <v>6</v>
      </c>
      <c r="I90" s="202">
        <v>2</v>
      </c>
      <c r="J90" s="197">
        <v>2</v>
      </c>
      <c r="K90" s="202">
        <v>12</v>
      </c>
      <c r="L90" s="197">
        <v>10</v>
      </c>
    </row>
    <row r="91" spans="2:12" ht="15.75" customHeight="1" x14ac:dyDescent="0.2">
      <c r="B91" s="178" t="s">
        <v>241</v>
      </c>
      <c r="C91" s="209">
        <v>3358</v>
      </c>
      <c r="D91" s="213">
        <f t="shared" si="2"/>
        <v>0</v>
      </c>
      <c r="E91" s="217">
        <f t="shared" si="3"/>
        <v>3358</v>
      </c>
      <c r="F91" s="184">
        <v>147</v>
      </c>
      <c r="G91" s="193" t="s">
        <v>35</v>
      </c>
      <c r="H91" s="197">
        <v>7</v>
      </c>
      <c r="I91" s="202">
        <v>2</v>
      </c>
      <c r="J91" s="197">
        <v>2</v>
      </c>
      <c r="K91" s="202">
        <v>12</v>
      </c>
      <c r="L91" s="197">
        <v>12</v>
      </c>
    </row>
    <row r="92" spans="2:12" ht="15.75" customHeight="1" thickBot="1" x14ac:dyDescent="0.25">
      <c r="B92" s="178" t="s">
        <v>242</v>
      </c>
      <c r="C92" s="209">
        <v>3786</v>
      </c>
      <c r="D92" s="213">
        <f t="shared" si="2"/>
        <v>0</v>
      </c>
      <c r="E92" s="217">
        <f t="shared" si="3"/>
        <v>3786</v>
      </c>
      <c r="F92" s="184">
        <v>125</v>
      </c>
      <c r="G92" s="193" t="s">
        <v>35</v>
      </c>
      <c r="H92" s="197">
        <v>8</v>
      </c>
      <c r="I92" s="202">
        <v>2</v>
      </c>
      <c r="J92" s="197">
        <v>2</v>
      </c>
      <c r="K92" s="202">
        <v>12</v>
      </c>
      <c r="L92" s="197">
        <v>14</v>
      </c>
    </row>
    <row r="93" spans="2:12" ht="15.75" customHeight="1" x14ac:dyDescent="0.2">
      <c r="B93" s="177" t="s">
        <v>339</v>
      </c>
      <c r="C93" s="211">
        <v>1790</v>
      </c>
      <c r="D93" s="215">
        <f t="shared" si="2"/>
        <v>0</v>
      </c>
      <c r="E93" s="219">
        <f t="shared" si="3"/>
        <v>1790</v>
      </c>
      <c r="F93" s="186">
        <v>180</v>
      </c>
      <c r="G93" s="206" t="s">
        <v>35</v>
      </c>
      <c r="H93" s="199">
        <v>3</v>
      </c>
      <c r="I93" s="204">
        <v>4</v>
      </c>
      <c r="J93" s="199">
        <v>2</v>
      </c>
      <c r="K93" s="204">
        <v>12</v>
      </c>
      <c r="L93" s="199">
        <v>4</v>
      </c>
    </row>
    <row r="94" spans="2:12" ht="15.75" customHeight="1" x14ac:dyDescent="0.2">
      <c r="B94" s="178" t="s">
        <v>332</v>
      </c>
      <c r="C94" s="209">
        <v>2263</v>
      </c>
      <c r="D94" s="213">
        <f t="shared" si="2"/>
        <v>0</v>
      </c>
      <c r="E94" s="217">
        <f t="shared" si="3"/>
        <v>2263</v>
      </c>
      <c r="F94" s="184">
        <v>240</v>
      </c>
      <c r="G94" s="193" t="s">
        <v>35</v>
      </c>
      <c r="H94" s="197">
        <v>4</v>
      </c>
      <c r="I94" s="202">
        <v>4</v>
      </c>
      <c r="J94" s="197">
        <v>2</v>
      </c>
      <c r="K94" s="202">
        <v>12</v>
      </c>
      <c r="L94" s="197">
        <v>6</v>
      </c>
    </row>
    <row r="95" spans="2:12" ht="15.75" customHeight="1" x14ac:dyDescent="0.2">
      <c r="B95" s="178" t="s">
        <v>333</v>
      </c>
      <c r="C95" s="209">
        <v>2747</v>
      </c>
      <c r="D95" s="213">
        <f t="shared" si="2"/>
        <v>0</v>
      </c>
      <c r="E95" s="217">
        <f t="shared" si="3"/>
        <v>2747</v>
      </c>
      <c r="F95" s="184">
        <v>300</v>
      </c>
      <c r="G95" s="193" t="s">
        <v>35</v>
      </c>
      <c r="H95" s="197">
        <v>5</v>
      </c>
      <c r="I95" s="202">
        <v>4</v>
      </c>
      <c r="J95" s="197">
        <v>2</v>
      </c>
      <c r="K95" s="202">
        <v>12</v>
      </c>
      <c r="L95" s="197">
        <v>8</v>
      </c>
    </row>
    <row r="96" spans="2:12" ht="15.75" customHeight="1" x14ac:dyDescent="0.2">
      <c r="B96" s="178" t="s">
        <v>334</v>
      </c>
      <c r="C96" s="209">
        <v>3219</v>
      </c>
      <c r="D96" s="213">
        <f t="shared" si="2"/>
        <v>0</v>
      </c>
      <c r="E96" s="217">
        <f t="shared" si="3"/>
        <v>3219</v>
      </c>
      <c r="F96" s="184">
        <v>325</v>
      </c>
      <c r="G96" s="193" t="s">
        <v>35</v>
      </c>
      <c r="H96" s="197">
        <v>6</v>
      </c>
      <c r="I96" s="202">
        <v>4</v>
      </c>
      <c r="J96" s="197">
        <v>2</v>
      </c>
      <c r="K96" s="202">
        <v>12</v>
      </c>
      <c r="L96" s="197">
        <v>10</v>
      </c>
    </row>
    <row r="97" spans="2:12" ht="15.75" customHeight="1" x14ac:dyDescent="0.2">
      <c r="B97" s="178" t="s">
        <v>335</v>
      </c>
      <c r="C97" s="209">
        <v>3695</v>
      </c>
      <c r="D97" s="213">
        <f t="shared" si="2"/>
        <v>0</v>
      </c>
      <c r="E97" s="217">
        <f t="shared" si="3"/>
        <v>3695</v>
      </c>
      <c r="F97" s="184">
        <v>325</v>
      </c>
      <c r="G97" s="193" t="s">
        <v>35</v>
      </c>
      <c r="H97" s="197">
        <v>7</v>
      </c>
      <c r="I97" s="202">
        <v>4</v>
      </c>
      <c r="J97" s="197">
        <v>2</v>
      </c>
      <c r="K97" s="202">
        <v>12</v>
      </c>
      <c r="L97" s="197">
        <v>12</v>
      </c>
    </row>
    <row r="98" spans="2:12" ht="15.75" customHeight="1" x14ac:dyDescent="0.2">
      <c r="B98" s="178" t="s">
        <v>336</v>
      </c>
      <c r="C98" s="209">
        <v>4181</v>
      </c>
      <c r="D98" s="213">
        <f t="shared" si="2"/>
        <v>0</v>
      </c>
      <c r="E98" s="217">
        <f t="shared" si="3"/>
        <v>4181</v>
      </c>
      <c r="F98" s="184">
        <v>325</v>
      </c>
      <c r="G98" s="193" t="s">
        <v>35</v>
      </c>
      <c r="H98" s="197">
        <v>8</v>
      </c>
      <c r="I98" s="202">
        <v>4</v>
      </c>
      <c r="J98" s="197">
        <v>2</v>
      </c>
      <c r="K98" s="202">
        <v>12</v>
      </c>
      <c r="L98" s="197">
        <v>14</v>
      </c>
    </row>
    <row r="99" spans="2:12" ht="15.75" customHeight="1" x14ac:dyDescent="0.2">
      <c r="B99" s="178" t="s">
        <v>337</v>
      </c>
      <c r="C99" s="209">
        <v>4627</v>
      </c>
      <c r="D99" s="213">
        <f t="shared" si="2"/>
        <v>0</v>
      </c>
      <c r="E99" s="217">
        <f t="shared" si="3"/>
        <v>4627</v>
      </c>
      <c r="F99" s="184">
        <v>325</v>
      </c>
      <c r="G99" s="193" t="s">
        <v>35</v>
      </c>
      <c r="H99" s="197">
        <v>9</v>
      </c>
      <c r="I99" s="202">
        <v>4</v>
      </c>
      <c r="J99" s="197">
        <v>2</v>
      </c>
      <c r="K99" s="202">
        <v>12</v>
      </c>
      <c r="L99" s="197">
        <v>16</v>
      </c>
    </row>
    <row r="100" spans="2:12" ht="15.75" customHeight="1" thickBot="1" x14ac:dyDescent="0.25">
      <c r="B100" s="179" t="s">
        <v>338</v>
      </c>
      <c r="C100" s="210">
        <v>5112</v>
      </c>
      <c r="D100" s="214">
        <f t="shared" si="2"/>
        <v>0</v>
      </c>
      <c r="E100" s="218">
        <f t="shared" si="3"/>
        <v>5112</v>
      </c>
      <c r="F100" s="185">
        <v>325</v>
      </c>
      <c r="G100" s="194" t="s">
        <v>35</v>
      </c>
      <c r="H100" s="198">
        <v>10</v>
      </c>
      <c r="I100" s="203">
        <v>4</v>
      </c>
      <c r="J100" s="198">
        <v>2</v>
      </c>
      <c r="K100" s="203">
        <v>12</v>
      </c>
      <c r="L100" s="198">
        <v>18</v>
      </c>
    </row>
    <row r="101" spans="2:12" ht="15.75" customHeight="1" x14ac:dyDescent="0.2">
      <c r="B101" s="177" t="s">
        <v>243</v>
      </c>
      <c r="C101" s="211">
        <v>1919</v>
      </c>
      <c r="D101" s="215">
        <f t="shared" si="2"/>
        <v>0</v>
      </c>
      <c r="E101" s="219">
        <f t="shared" si="3"/>
        <v>1919</v>
      </c>
      <c r="F101" s="186">
        <v>129</v>
      </c>
      <c r="G101" s="193" t="s">
        <v>35</v>
      </c>
      <c r="H101" s="199">
        <v>3</v>
      </c>
      <c r="I101" s="204">
        <v>2</v>
      </c>
      <c r="J101" s="199">
        <v>2</v>
      </c>
      <c r="K101" s="204">
        <v>12</v>
      </c>
      <c r="L101" s="199">
        <v>4</v>
      </c>
    </row>
    <row r="102" spans="2:12" ht="15.75" customHeight="1" x14ac:dyDescent="0.2">
      <c r="B102" s="178" t="s">
        <v>244</v>
      </c>
      <c r="C102" s="209">
        <v>2433</v>
      </c>
      <c r="D102" s="213">
        <f t="shared" si="2"/>
        <v>0</v>
      </c>
      <c r="E102" s="217">
        <f t="shared" si="3"/>
        <v>2433</v>
      </c>
      <c r="F102" s="184">
        <v>172</v>
      </c>
      <c r="G102" s="193" t="s">
        <v>35</v>
      </c>
      <c r="H102" s="197">
        <v>4</v>
      </c>
      <c r="I102" s="202">
        <v>2</v>
      </c>
      <c r="J102" s="197">
        <v>2</v>
      </c>
      <c r="K102" s="202">
        <v>12</v>
      </c>
      <c r="L102" s="197">
        <v>6</v>
      </c>
    </row>
    <row r="103" spans="2:12" ht="15.75" customHeight="1" x14ac:dyDescent="0.2">
      <c r="B103" s="178" t="s">
        <v>245</v>
      </c>
      <c r="C103" s="209">
        <v>2952</v>
      </c>
      <c r="D103" s="213">
        <f t="shared" ref="D103:D143" si="4">D$2</f>
        <v>0</v>
      </c>
      <c r="E103" s="217">
        <f t="shared" si="3"/>
        <v>2952</v>
      </c>
      <c r="F103" s="184">
        <v>206</v>
      </c>
      <c r="G103" s="193" t="s">
        <v>35</v>
      </c>
      <c r="H103" s="197">
        <v>5</v>
      </c>
      <c r="I103" s="202">
        <v>2</v>
      </c>
      <c r="J103" s="197">
        <v>2</v>
      </c>
      <c r="K103" s="202">
        <v>12</v>
      </c>
      <c r="L103" s="197">
        <v>8</v>
      </c>
    </row>
    <row r="104" spans="2:12" ht="15.75" customHeight="1" x14ac:dyDescent="0.2">
      <c r="B104" s="178" t="s">
        <v>246</v>
      </c>
      <c r="C104" s="209">
        <v>3464</v>
      </c>
      <c r="D104" s="213">
        <f t="shared" si="4"/>
        <v>0</v>
      </c>
      <c r="E104" s="217">
        <f t="shared" si="3"/>
        <v>3464</v>
      </c>
      <c r="F104" s="184">
        <v>174</v>
      </c>
      <c r="G104" s="193" t="s">
        <v>35</v>
      </c>
      <c r="H104" s="197">
        <v>6</v>
      </c>
      <c r="I104" s="202">
        <v>2</v>
      </c>
      <c r="J104" s="197">
        <v>2</v>
      </c>
      <c r="K104" s="202">
        <v>12</v>
      </c>
      <c r="L104" s="197">
        <v>10</v>
      </c>
    </row>
    <row r="105" spans="2:12" ht="15.75" customHeight="1" x14ac:dyDescent="0.2">
      <c r="B105" s="178" t="s">
        <v>247</v>
      </c>
      <c r="C105" s="209">
        <v>3980</v>
      </c>
      <c r="D105" s="213">
        <f t="shared" si="4"/>
        <v>0</v>
      </c>
      <c r="E105" s="217">
        <f t="shared" si="3"/>
        <v>3980</v>
      </c>
      <c r="F105" s="184">
        <v>147</v>
      </c>
      <c r="G105" s="193" t="s">
        <v>35</v>
      </c>
      <c r="H105" s="197">
        <v>7</v>
      </c>
      <c r="I105" s="202">
        <v>2</v>
      </c>
      <c r="J105" s="197">
        <v>2</v>
      </c>
      <c r="K105" s="202">
        <v>12</v>
      </c>
      <c r="L105" s="197">
        <v>12</v>
      </c>
    </row>
    <row r="106" spans="2:12" ht="15.75" customHeight="1" thickBot="1" x14ac:dyDescent="0.25">
      <c r="B106" s="178" t="s">
        <v>248</v>
      </c>
      <c r="C106" s="209">
        <v>4498</v>
      </c>
      <c r="D106" s="213">
        <f t="shared" si="4"/>
        <v>0</v>
      </c>
      <c r="E106" s="217">
        <f t="shared" si="3"/>
        <v>4498</v>
      </c>
      <c r="F106" s="184">
        <v>125</v>
      </c>
      <c r="G106" s="193" t="s">
        <v>35</v>
      </c>
      <c r="H106" s="197">
        <v>8</v>
      </c>
      <c r="I106" s="202">
        <v>2</v>
      </c>
      <c r="J106" s="197">
        <v>2</v>
      </c>
      <c r="K106" s="202">
        <v>12</v>
      </c>
      <c r="L106" s="197">
        <v>14</v>
      </c>
    </row>
    <row r="107" spans="2:12" ht="15.75" customHeight="1" x14ac:dyDescent="0.2">
      <c r="B107" s="177" t="s">
        <v>307</v>
      </c>
      <c r="C107" s="211">
        <v>2056</v>
      </c>
      <c r="D107" s="215">
        <f t="shared" si="4"/>
        <v>0</v>
      </c>
      <c r="E107" s="219">
        <f t="shared" si="3"/>
        <v>2056</v>
      </c>
      <c r="F107" s="186">
        <v>129</v>
      </c>
      <c r="G107" s="206" t="s">
        <v>35</v>
      </c>
      <c r="H107" s="199">
        <v>3</v>
      </c>
      <c r="I107" s="204">
        <v>4</v>
      </c>
      <c r="J107" s="199">
        <v>2</v>
      </c>
      <c r="K107" s="204">
        <v>12</v>
      </c>
      <c r="L107" s="199">
        <v>4</v>
      </c>
    </row>
    <row r="108" spans="2:12" ht="15.75" customHeight="1" x14ac:dyDescent="0.2">
      <c r="B108" s="178" t="s">
        <v>308</v>
      </c>
      <c r="C108" s="209">
        <v>2618</v>
      </c>
      <c r="D108" s="213">
        <f t="shared" si="4"/>
        <v>0</v>
      </c>
      <c r="E108" s="217">
        <f t="shared" si="3"/>
        <v>2618</v>
      </c>
      <c r="F108" s="184">
        <v>172</v>
      </c>
      <c r="G108" s="193" t="s">
        <v>35</v>
      </c>
      <c r="H108" s="197">
        <v>4</v>
      </c>
      <c r="I108" s="202">
        <v>4</v>
      </c>
      <c r="J108" s="197">
        <v>2</v>
      </c>
      <c r="K108" s="202">
        <v>12</v>
      </c>
      <c r="L108" s="197">
        <v>6</v>
      </c>
    </row>
    <row r="109" spans="2:12" ht="15.75" customHeight="1" x14ac:dyDescent="0.2">
      <c r="B109" s="178" t="s">
        <v>309</v>
      </c>
      <c r="C109" s="209">
        <v>3190</v>
      </c>
      <c r="D109" s="213">
        <f t="shared" si="4"/>
        <v>0</v>
      </c>
      <c r="E109" s="217">
        <f t="shared" si="3"/>
        <v>3190</v>
      </c>
      <c r="F109" s="184">
        <v>215</v>
      </c>
      <c r="G109" s="193" t="s">
        <v>35</v>
      </c>
      <c r="H109" s="197">
        <v>5</v>
      </c>
      <c r="I109" s="202">
        <v>4</v>
      </c>
      <c r="J109" s="197">
        <v>2</v>
      </c>
      <c r="K109" s="202">
        <v>12</v>
      </c>
      <c r="L109" s="197">
        <v>8</v>
      </c>
    </row>
    <row r="110" spans="2:12" ht="15.75" customHeight="1" x14ac:dyDescent="0.2">
      <c r="B110" s="178" t="s">
        <v>310</v>
      </c>
      <c r="C110" s="209">
        <v>3753</v>
      </c>
      <c r="D110" s="213">
        <f t="shared" si="4"/>
        <v>0</v>
      </c>
      <c r="E110" s="217">
        <f t="shared" si="3"/>
        <v>3753</v>
      </c>
      <c r="F110" s="184">
        <v>260</v>
      </c>
      <c r="G110" s="193" t="s">
        <v>35</v>
      </c>
      <c r="H110" s="197">
        <v>6</v>
      </c>
      <c r="I110" s="202">
        <v>4</v>
      </c>
      <c r="J110" s="197">
        <v>2</v>
      </c>
      <c r="K110" s="202">
        <v>12</v>
      </c>
      <c r="L110" s="197">
        <v>10</v>
      </c>
    </row>
    <row r="111" spans="2:12" ht="15.75" customHeight="1" x14ac:dyDescent="0.2">
      <c r="B111" s="178" t="s">
        <v>311</v>
      </c>
      <c r="C111" s="209">
        <v>4316</v>
      </c>
      <c r="D111" s="213">
        <f t="shared" si="4"/>
        <v>0</v>
      </c>
      <c r="E111" s="217">
        <f t="shared" si="3"/>
        <v>4316</v>
      </c>
      <c r="F111" s="184">
        <v>300</v>
      </c>
      <c r="G111" s="193" t="s">
        <v>35</v>
      </c>
      <c r="H111" s="197">
        <v>7</v>
      </c>
      <c r="I111" s="202">
        <v>4</v>
      </c>
      <c r="J111" s="197">
        <v>2</v>
      </c>
      <c r="K111" s="202">
        <v>12</v>
      </c>
      <c r="L111" s="197">
        <v>12</v>
      </c>
    </row>
    <row r="112" spans="2:12" ht="15.75" customHeight="1" x14ac:dyDescent="0.2">
      <c r="B112" s="178" t="s">
        <v>312</v>
      </c>
      <c r="C112" s="209">
        <v>4892</v>
      </c>
      <c r="D112" s="213">
        <f t="shared" si="4"/>
        <v>0</v>
      </c>
      <c r="E112" s="217">
        <f t="shared" si="3"/>
        <v>4892</v>
      </c>
      <c r="F112" s="184">
        <v>325</v>
      </c>
      <c r="G112" s="193" t="s">
        <v>35</v>
      </c>
      <c r="H112" s="197">
        <v>8</v>
      </c>
      <c r="I112" s="202">
        <v>4</v>
      </c>
      <c r="J112" s="197">
        <v>2</v>
      </c>
      <c r="K112" s="202">
        <v>12</v>
      </c>
      <c r="L112" s="197">
        <v>14</v>
      </c>
    </row>
    <row r="113" spans="2:12" ht="15.75" customHeight="1" x14ac:dyDescent="0.2">
      <c r="B113" s="178" t="s">
        <v>313</v>
      </c>
      <c r="C113" s="209">
        <v>5427</v>
      </c>
      <c r="D113" s="213">
        <f t="shared" si="4"/>
        <v>0</v>
      </c>
      <c r="E113" s="217">
        <f t="shared" si="3"/>
        <v>5427</v>
      </c>
      <c r="F113" s="184">
        <v>325</v>
      </c>
      <c r="G113" s="193" t="s">
        <v>35</v>
      </c>
      <c r="H113" s="197">
        <v>9</v>
      </c>
      <c r="I113" s="202">
        <v>4</v>
      </c>
      <c r="J113" s="197">
        <v>2</v>
      </c>
      <c r="K113" s="202">
        <v>12</v>
      </c>
      <c r="L113" s="197">
        <v>16</v>
      </c>
    </row>
    <row r="114" spans="2:12" ht="15.75" customHeight="1" thickBot="1" x14ac:dyDescent="0.25">
      <c r="B114" s="179" t="s">
        <v>314</v>
      </c>
      <c r="C114" s="210">
        <v>5999</v>
      </c>
      <c r="D114" s="214">
        <f t="shared" si="4"/>
        <v>0</v>
      </c>
      <c r="E114" s="218">
        <f t="shared" si="3"/>
        <v>5999</v>
      </c>
      <c r="F114" s="185">
        <v>325</v>
      </c>
      <c r="G114" s="194" t="s">
        <v>35</v>
      </c>
      <c r="H114" s="198">
        <v>10</v>
      </c>
      <c r="I114" s="203">
        <v>4</v>
      </c>
      <c r="J114" s="198">
        <v>2</v>
      </c>
      <c r="K114" s="203">
        <v>12</v>
      </c>
      <c r="L114" s="198">
        <v>18</v>
      </c>
    </row>
    <row r="115" spans="2:12" ht="15.75" customHeight="1" x14ac:dyDescent="0.2">
      <c r="B115" s="177" t="s">
        <v>249</v>
      </c>
      <c r="C115" s="211">
        <v>2189</v>
      </c>
      <c r="D115" s="215">
        <f t="shared" si="4"/>
        <v>0</v>
      </c>
      <c r="E115" s="219">
        <f t="shared" si="3"/>
        <v>2189</v>
      </c>
      <c r="F115" s="186">
        <v>93</v>
      </c>
      <c r="G115" s="193" t="s">
        <v>35</v>
      </c>
      <c r="H115" s="199">
        <v>3</v>
      </c>
      <c r="I115" s="204">
        <v>2</v>
      </c>
      <c r="J115" s="199">
        <v>2</v>
      </c>
      <c r="K115" s="204">
        <v>12</v>
      </c>
      <c r="L115" s="199">
        <v>4</v>
      </c>
    </row>
    <row r="116" spans="2:12" ht="15.75" customHeight="1" x14ac:dyDescent="0.2">
      <c r="B116" s="178" t="s">
        <v>250</v>
      </c>
      <c r="C116" s="209">
        <v>2795</v>
      </c>
      <c r="D116" s="213">
        <f t="shared" si="4"/>
        <v>0</v>
      </c>
      <c r="E116" s="217">
        <f t="shared" si="3"/>
        <v>2795</v>
      </c>
      <c r="F116" s="184">
        <v>124</v>
      </c>
      <c r="G116" s="193" t="s">
        <v>35</v>
      </c>
      <c r="H116" s="197">
        <v>4</v>
      </c>
      <c r="I116" s="202">
        <v>2</v>
      </c>
      <c r="J116" s="197">
        <v>2</v>
      </c>
      <c r="K116" s="202">
        <v>12</v>
      </c>
      <c r="L116" s="197">
        <v>6</v>
      </c>
    </row>
    <row r="117" spans="2:12" ht="15.75" customHeight="1" x14ac:dyDescent="0.2">
      <c r="B117" s="178" t="s">
        <v>251</v>
      </c>
      <c r="C117" s="209">
        <v>3404</v>
      </c>
      <c r="D117" s="213">
        <f t="shared" si="4"/>
        <v>0</v>
      </c>
      <c r="E117" s="217">
        <f t="shared" si="3"/>
        <v>3404</v>
      </c>
      <c r="F117" s="184">
        <v>155</v>
      </c>
      <c r="G117" s="193" t="s">
        <v>35</v>
      </c>
      <c r="H117" s="197">
        <v>5</v>
      </c>
      <c r="I117" s="202">
        <v>2</v>
      </c>
      <c r="J117" s="197">
        <v>2</v>
      </c>
      <c r="K117" s="202">
        <v>12</v>
      </c>
      <c r="L117" s="197">
        <v>8</v>
      </c>
    </row>
    <row r="118" spans="2:12" ht="15.75" customHeight="1" x14ac:dyDescent="0.2">
      <c r="B118" s="178" t="s">
        <v>252</v>
      </c>
      <c r="C118" s="209">
        <v>4012</v>
      </c>
      <c r="D118" s="213">
        <f t="shared" si="4"/>
        <v>0</v>
      </c>
      <c r="E118" s="217">
        <f t="shared" si="3"/>
        <v>4012</v>
      </c>
      <c r="F118" s="184">
        <v>174</v>
      </c>
      <c r="G118" s="193" t="s">
        <v>35</v>
      </c>
      <c r="H118" s="197">
        <v>6</v>
      </c>
      <c r="I118" s="202">
        <v>2</v>
      </c>
      <c r="J118" s="197">
        <v>2</v>
      </c>
      <c r="K118" s="202">
        <v>12</v>
      </c>
      <c r="L118" s="197">
        <v>10</v>
      </c>
    </row>
    <row r="119" spans="2:12" ht="15.75" customHeight="1" x14ac:dyDescent="0.2">
      <c r="B119" s="178" t="s">
        <v>253</v>
      </c>
      <c r="C119" s="209">
        <v>4616</v>
      </c>
      <c r="D119" s="213">
        <f t="shared" si="4"/>
        <v>0</v>
      </c>
      <c r="E119" s="217">
        <f t="shared" si="3"/>
        <v>4616</v>
      </c>
      <c r="F119" s="184">
        <v>147</v>
      </c>
      <c r="G119" s="193" t="s">
        <v>35</v>
      </c>
      <c r="H119" s="197">
        <v>7</v>
      </c>
      <c r="I119" s="202">
        <v>2</v>
      </c>
      <c r="J119" s="197">
        <v>2</v>
      </c>
      <c r="K119" s="202">
        <v>12</v>
      </c>
      <c r="L119" s="197">
        <v>12</v>
      </c>
    </row>
    <row r="120" spans="2:12" ht="15.75" customHeight="1" thickBot="1" x14ac:dyDescent="0.25">
      <c r="B120" s="178" t="s">
        <v>254</v>
      </c>
      <c r="C120" s="209">
        <v>5227</v>
      </c>
      <c r="D120" s="213">
        <f t="shared" si="4"/>
        <v>0</v>
      </c>
      <c r="E120" s="217">
        <f t="shared" si="3"/>
        <v>5227</v>
      </c>
      <c r="F120" s="184">
        <v>125</v>
      </c>
      <c r="G120" s="193" t="s">
        <v>35</v>
      </c>
      <c r="H120" s="197">
        <v>8</v>
      </c>
      <c r="I120" s="202">
        <v>2</v>
      </c>
      <c r="J120" s="197">
        <v>2</v>
      </c>
      <c r="K120" s="202">
        <v>12</v>
      </c>
      <c r="L120" s="197">
        <v>14</v>
      </c>
    </row>
    <row r="121" spans="2:12" ht="15.75" customHeight="1" x14ac:dyDescent="0.2">
      <c r="B121" s="177" t="s">
        <v>315</v>
      </c>
      <c r="C121" s="211">
        <v>2326</v>
      </c>
      <c r="D121" s="215">
        <f t="shared" si="4"/>
        <v>0</v>
      </c>
      <c r="E121" s="219">
        <f t="shared" si="3"/>
        <v>2326</v>
      </c>
      <c r="F121" s="186">
        <v>90</v>
      </c>
      <c r="G121" s="206" t="s">
        <v>35</v>
      </c>
      <c r="H121" s="199">
        <v>3</v>
      </c>
      <c r="I121" s="204">
        <v>4</v>
      </c>
      <c r="J121" s="199">
        <v>2</v>
      </c>
      <c r="K121" s="204">
        <v>12</v>
      </c>
      <c r="L121" s="199">
        <v>4</v>
      </c>
    </row>
    <row r="122" spans="2:12" ht="15.75" customHeight="1" x14ac:dyDescent="0.2">
      <c r="B122" s="178" t="s">
        <v>316</v>
      </c>
      <c r="C122" s="209">
        <v>2982</v>
      </c>
      <c r="D122" s="213">
        <f t="shared" si="4"/>
        <v>0</v>
      </c>
      <c r="E122" s="217">
        <f t="shared" si="3"/>
        <v>2982</v>
      </c>
      <c r="F122" s="184">
        <v>125</v>
      </c>
      <c r="G122" s="193" t="s">
        <v>35</v>
      </c>
      <c r="H122" s="197">
        <v>4</v>
      </c>
      <c r="I122" s="202">
        <v>4</v>
      </c>
      <c r="J122" s="197">
        <v>2</v>
      </c>
      <c r="K122" s="202">
        <v>12</v>
      </c>
      <c r="L122" s="197">
        <v>6</v>
      </c>
    </row>
    <row r="123" spans="2:12" ht="15.75" customHeight="1" x14ac:dyDescent="0.2">
      <c r="B123" s="178" t="s">
        <v>317</v>
      </c>
      <c r="C123" s="209">
        <v>3647</v>
      </c>
      <c r="D123" s="213">
        <f t="shared" si="4"/>
        <v>0</v>
      </c>
      <c r="E123" s="217">
        <f t="shared" si="3"/>
        <v>3647</v>
      </c>
      <c r="F123" s="184">
        <v>155</v>
      </c>
      <c r="G123" s="193" t="s">
        <v>35</v>
      </c>
      <c r="H123" s="197">
        <v>5</v>
      </c>
      <c r="I123" s="202">
        <v>4</v>
      </c>
      <c r="J123" s="197">
        <v>2</v>
      </c>
      <c r="K123" s="202">
        <v>12</v>
      </c>
      <c r="L123" s="197">
        <v>8</v>
      </c>
    </row>
    <row r="124" spans="2:12" ht="15.75" customHeight="1" x14ac:dyDescent="0.2">
      <c r="B124" s="178" t="s">
        <v>318</v>
      </c>
      <c r="C124" s="209">
        <v>4300</v>
      </c>
      <c r="D124" s="213">
        <f t="shared" si="4"/>
        <v>0</v>
      </c>
      <c r="E124" s="217">
        <f t="shared" ref="E124:E143" si="5">ROUNDUP(C124-C124*D124,0)</f>
        <v>4300</v>
      </c>
      <c r="F124" s="184">
        <v>185</v>
      </c>
      <c r="G124" s="193" t="s">
        <v>35</v>
      </c>
      <c r="H124" s="197">
        <v>6</v>
      </c>
      <c r="I124" s="202">
        <v>4</v>
      </c>
      <c r="J124" s="197">
        <v>2</v>
      </c>
      <c r="K124" s="202">
        <v>12</v>
      </c>
      <c r="L124" s="197">
        <v>10</v>
      </c>
    </row>
    <row r="125" spans="2:12" ht="15.75" customHeight="1" x14ac:dyDescent="0.2">
      <c r="B125" s="178" t="s">
        <v>319</v>
      </c>
      <c r="C125" s="209">
        <v>4955</v>
      </c>
      <c r="D125" s="213">
        <f t="shared" si="4"/>
        <v>0</v>
      </c>
      <c r="E125" s="217">
        <f t="shared" si="5"/>
        <v>4955</v>
      </c>
      <c r="F125" s="184">
        <v>215</v>
      </c>
      <c r="G125" s="193" t="s">
        <v>35</v>
      </c>
      <c r="H125" s="197">
        <v>7</v>
      </c>
      <c r="I125" s="202">
        <v>4</v>
      </c>
      <c r="J125" s="197">
        <v>2</v>
      </c>
      <c r="K125" s="202">
        <v>12</v>
      </c>
      <c r="L125" s="197">
        <v>12</v>
      </c>
    </row>
    <row r="126" spans="2:12" ht="15.75" customHeight="1" x14ac:dyDescent="0.2">
      <c r="B126" s="178" t="s">
        <v>320</v>
      </c>
      <c r="C126" s="209">
        <v>5615</v>
      </c>
      <c r="D126" s="213">
        <f t="shared" si="4"/>
        <v>0</v>
      </c>
      <c r="E126" s="217">
        <f t="shared" si="5"/>
        <v>5615</v>
      </c>
      <c r="F126" s="184">
        <v>250</v>
      </c>
      <c r="G126" s="193" t="s">
        <v>35</v>
      </c>
      <c r="H126" s="197">
        <v>8</v>
      </c>
      <c r="I126" s="202">
        <v>4</v>
      </c>
      <c r="J126" s="197">
        <v>2</v>
      </c>
      <c r="K126" s="202">
        <v>12</v>
      </c>
      <c r="L126" s="197">
        <v>14</v>
      </c>
    </row>
    <row r="127" spans="2:12" ht="15.75" customHeight="1" x14ac:dyDescent="0.2">
      <c r="B127" s="178" t="s">
        <v>321</v>
      </c>
      <c r="C127" s="209">
        <v>6245</v>
      </c>
      <c r="D127" s="213">
        <f t="shared" si="4"/>
        <v>0</v>
      </c>
      <c r="E127" s="217">
        <f t="shared" si="5"/>
        <v>6245</v>
      </c>
      <c r="F127" s="184">
        <v>280</v>
      </c>
      <c r="G127" s="193" t="s">
        <v>35</v>
      </c>
      <c r="H127" s="197">
        <v>9</v>
      </c>
      <c r="I127" s="202">
        <v>4</v>
      </c>
      <c r="J127" s="197">
        <v>2</v>
      </c>
      <c r="K127" s="202">
        <v>12</v>
      </c>
      <c r="L127" s="197">
        <v>16</v>
      </c>
    </row>
    <row r="128" spans="2:12" ht="15.75" customHeight="1" thickBot="1" x14ac:dyDescent="0.25">
      <c r="B128" s="179" t="s">
        <v>322</v>
      </c>
      <c r="C128" s="210">
        <v>6908</v>
      </c>
      <c r="D128" s="214">
        <f t="shared" si="4"/>
        <v>0</v>
      </c>
      <c r="E128" s="218">
        <f t="shared" si="5"/>
        <v>6908</v>
      </c>
      <c r="F128" s="185">
        <v>310</v>
      </c>
      <c r="G128" s="220" t="s">
        <v>35</v>
      </c>
      <c r="H128" s="198">
        <v>10</v>
      </c>
      <c r="I128" s="203">
        <v>4</v>
      </c>
      <c r="J128" s="198">
        <v>2</v>
      </c>
      <c r="K128" s="203">
        <v>12</v>
      </c>
      <c r="L128" s="198">
        <v>18</v>
      </c>
    </row>
    <row r="129" spans="2:12" ht="15.75" customHeight="1" x14ac:dyDescent="0.2">
      <c r="B129" s="180" t="s">
        <v>255</v>
      </c>
      <c r="C129" s="208">
        <v>2354</v>
      </c>
      <c r="D129" s="212">
        <f t="shared" si="4"/>
        <v>0</v>
      </c>
      <c r="E129" s="216">
        <f t="shared" si="5"/>
        <v>2354</v>
      </c>
      <c r="F129" s="183">
        <v>75</v>
      </c>
      <c r="G129" s="193" t="s">
        <v>35</v>
      </c>
      <c r="H129" s="196">
        <v>3</v>
      </c>
      <c r="I129" s="201">
        <v>2</v>
      </c>
      <c r="J129" s="196">
        <v>2</v>
      </c>
      <c r="K129" s="201">
        <v>12</v>
      </c>
      <c r="L129" s="196">
        <v>4</v>
      </c>
    </row>
    <row r="130" spans="2:12" ht="15.75" customHeight="1" x14ac:dyDescent="0.2">
      <c r="B130" s="178" t="s">
        <v>256</v>
      </c>
      <c r="C130" s="209">
        <v>3018</v>
      </c>
      <c r="D130" s="213">
        <f t="shared" si="4"/>
        <v>0</v>
      </c>
      <c r="E130" s="217">
        <f t="shared" si="5"/>
        <v>3018</v>
      </c>
      <c r="F130" s="184">
        <v>100</v>
      </c>
      <c r="G130" s="193" t="s">
        <v>35</v>
      </c>
      <c r="H130" s="197">
        <v>4</v>
      </c>
      <c r="I130" s="202">
        <v>2</v>
      </c>
      <c r="J130" s="197">
        <v>2</v>
      </c>
      <c r="K130" s="202">
        <v>12</v>
      </c>
      <c r="L130" s="197">
        <v>6</v>
      </c>
    </row>
    <row r="131" spans="2:12" ht="15.75" customHeight="1" x14ac:dyDescent="0.2">
      <c r="B131" s="178" t="s">
        <v>257</v>
      </c>
      <c r="C131" s="209">
        <v>3684</v>
      </c>
      <c r="D131" s="213">
        <f t="shared" si="4"/>
        <v>0</v>
      </c>
      <c r="E131" s="217">
        <f t="shared" si="5"/>
        <v>3684</v>
      </c>
      <c r="F131" s="184">
        <v>125</v>
      </c>
      <c r="G131" s="193" t="s">
        <v>35</v>
      </c>
      <c r="H131" s="197">
        <v>5</v>
      </c>
      <c r="I131" s="202">
        <v>2</v>
      </c>
      <c r="J131" s="197">
        <v>2</v>
      </c>
      <c r="K131" s="202">
        <v>12</v>
      </c>
      <c r="L131" s="197">
        <v>8</v>
      </c>
    </row>
    <row r="132" spans="2:12" ht="15.75" customHeight="1" x14ac:dyDescent="0.2">
      <c r="B132" s="178" t="s">
        <v>258</v>
      </c>
      <c r="C132" s="209">
        <v>4344</v>
      </c>
      <c r="D132" s="213">
        <f t="shared" si="4"/>
        <v>0</v>
      </c>
      <c r="E132" s="217">
        <f t="shared" si="5"/>
        <v>4344</v>
      </c>
      <c r="F132" s="184">
        <v>150</v>
      </c>
      <c r="G132" s="193" t="s">
        <v>35</v>
      </c>
      <c r="H132" s="197">
        <v>6</v>
      </c>
      <c r="I132" s="202">
        <v>2</v>
      </c>
      <c r="J132" s="197">
        <v>2</v>
      </c>
      <c r="K132" s="202">
        <v>12</v>
      </c>
      <c r="L132" s="197">
        <v>10</v>
      </c>
    </row>
    <row r="133" spans="2:12" ht="15.75" customHeight="1" x14ac:dyDescent="0.2">
      <c r="B133" s="178" t="s">
        <v>259</v>
      </c>
      <c r="C133" s="209">
        <v>5005</v>
      </c>
      <c r="D133" s="213">
        <f t="shared" si="4"/>
        <v>0</v>
      </c>
      <c r="E133" s="217">
        <f t="shared" si="5"/>
        <v>5005</v>
      </c>
      <c r="F133" s="184">
        <v>147</v>
      </c>
      <c r="G133" s="193" t="s">
        <v>35</v>
      </c>
      <c r="H133" s="197">
        <v>7</v>
      </c>
      <c r="I133" s="202">
        <v>2</v>
      </c>
      <c r="J133" s="197">
        <v>2</v>
      </c>
      <c r="K133" s="202">
        <v>12</v>
      </c>
      <c r="L133" s="197">
        <v>12</v>
      </c>
    </row>
    <row r="134" spans="2:12" ht="15.75" customHeight="1" thickBot="1" x14ac:dyDescent="0.25">
      <c r="B134" s="178" t="s">
        <v>260</v>
      </c>
      <c r="C134" s="209">
        <v>5670</v>
      </c>
      <c r="D134" s="213">
        <f t="shared" si="4"/>
        <v>0</v>
      </c>
      <c r="E134" s="217">
        <f t="shared" si="5"/>
        <v>5670</v>
      </c>
      <c r="F134" s="184">
        <v>125</v>
      </c>
      <c r="G134" s="193" t="s">
        <v>35</v>
      </c>
      <c r="H134" s="197">
        <v>8</v>
      </c>
      <c r="I134" s="202">
        <v>2</v>
      </c>
      <c r="J134" s="197">
        <v>2</v>
      </c>
      <c r="K134" s="202">
        <v>12</v>
      </c>
      <c r="L134" s="197">
        <v>14</v>
      </c>
    </row>
    <row r="135" spans="2:12" ht="15.75" customHeight="1" x14ac:dyDescent="0.2">
      <c r="B135" s="177" t="s">
        <v>323</v>
      </c>
      <c r="C135" s="211">
        <v>2497</v>
      </c>
      <c r="D135" s="215">
        <f t="shared" si="4"/>
        <v>0</v>
      </c>
      <c r="E135" s="219">
        <f t="shared" si="5"/>
        <v>2497</v>
      </c>
      <c r="F135" s="186">
        <v>75</v>
      </c>
      <c r="G135" s="206" t="s">
        <v>35</v>
      </c>
      <c r="H135" s="199">
        <v>3</v>
      </c>
      <c r="I135" s="204">
        <v>4</v>
      </c>
      <c r="J135" s="199">
        <v>2</v>
      </c>
      <c r="K135" s="204">
        <v>12</v>
      </c>
      <c r="L135" s="199">
        <v>4</v>
      </c>
    </row>
    <row r="136" spans="2:12" ht="15.75" customHeight="1" x14ac:dyDescent="0.2">
      <c r="B136" s="178" t="s">
        <v>324</v>
      </c>
      <c r="C136" s="209">
        <v>3204</v>
      </c>
      <c r="D136" s="213">
        <f t="shared" si="4"/>
        <v>0</v>
      </c>
      <c r="E136" s="217">
        <f t="shared" si="5"/>
        <v>3204</v>
      </c>
      <c r="F136" s="184">
        <v>100</v>
      </c>
      <c r="G136" s="193" t="s">
        <v>35</v>
      </c>
      <c r="H136" s="197">
        <v>4</v>
      </c>
      <c r="I136" s="202">
        <v>4</v>
      </c>
      <c r="J136" s="197">
        <v>2</v>
      </c>
      <c r="K136" s="202">
        <v>12</v>
      </c>
      <c r="L136" s="197">
        <v>6</v>
      </c>
    </row>
    <row r="137" spans="2:12" ht="15.75" customHeight="1" x14ac:dyDescent="0.2">
      <c r="B137" s="178" t="s">
        <v>325</v>
      </c>
      <c r="C137" s="209">
        <v>3922</v>
      </c>
      <c r="D137" s="213">
        <f t="shared" si="4"/>
        <v>0</v>
      </c>
      <c r="E137" s="217">
        <f t="shared" si="5"/>
        <v>3922</v>
      </c>
      <c r="F137" s="184">
        <v>150</v>
      </c>
      <c r="G137" s="193" t="s">
        <v>35</v>
      </c>
      <c r="H137" s="197">
        <v>5</v>
      </c>
      <c r="I137" s="202">
        <v>4</v>
      </c>
      <c r="J137" s="197">
        <v>2</v>
      </c>
      <c r="K137" s="202">
        <v>12</v>
      </c>
      <c r="L137" s="197">
        <v>8</v>
      </c>
    </row>
    <row r="138" spans="2:12" ht="15.75" customHeight="1" x14ac:dyDescent="0.2">
      <c r="B138" s="178" t="s">
        <v>326</v>
      </c>
      <c r="C138" s="209">
        <v>4633</v>
      </c>
      <c r="D138" s="213">
        <f t="shared" si="4"/>
        <v>0</v>
      </c>
      <c r="E138" s="217">
        <f t="shared" si="5"/>
        <v>4633</v>
      </c>
      <c r="F138" s="184">
        <v>147</v>
      </c>
      <c r="G138" s="193" t="s">
        <v>35</v>
      </c>
      <c r="H138" s="197">
        <v>6</v>
      </c>
      <c r="I138" s="202">
        <v>4</v>
      </c>
      <c r="J138" s="197">
        <v>2</v>
      </c>
      <c r="K138" s="202">
        <v>12</v>
      </c>
      <c r="L138" s="197">
        <v>10</v>
      </c>
    </row>
    <row r="139" spans="2:12" ht="15.75" customHeight="1" x14ac:dyDescent="0.2">
      <c r="B139" s="178" t="s">
        <v>327</v>
      </c>
      <c r="C139" s="209">
        <v>5343</v>
      </c>
      <c r="D139" s="213">
        <f t="shared" si="4"/>
        <v>0</v>
      </c>
      <c r="E139" s="217">
        <f t="shared" si="5"/>
        <v>5343</v>
      </c>
      <c r="F139" s="184">
        <v>125</v>
      </c>
      <c r="G139" s="193" t="s">
        <v>35</v>
      </c>
      <c r="H139" s="197">
        <v>7</v>
      </c>
      <c r="I139" s="202">
        <v>4</v>
      </c>
      <c r="J139" s="197">
        <v>2</v>
      </c>
      <c r="K139" s="202">
        <v>12</v>
      </c>
      <c r="L139" s="197">
        <v>12</v>
      </c>
    </row>
    <row r="140" spans="2:12" ht="15.75" customHeight="1" x14ac:dyDescent="0.2">
      <c r="B140" s="178" t="s">
        <v>328</v>
      </c>
      <c r="C140" s="209">
        <v>6061</v>
      </c>
      <c r="D140" s="213">
        <f t="shared" si="4"/>
        <v>0</v>
      </c>
      <c r="E140" s="217">
        <f t="shared" si="5"/>
        <v>6061</v>
      </c>
      <c r="F140" s="184">
        <v>225</v>
      </c>
      <c r="G140" s="193" t="s">
        <v>35</v>
      </c>
      <c r="H140" s="197">
        <v>8</v>
      </c>
      <c r="I140" s="202">
        <v>4</v>
      </c>
      <c r="J140" s="197">
        <v>2</v>
      </c>
      <c r="K140" s="202">
        <v>12</v>
      </c>
      <c r="L140" s="197">
        <v>14</v>
      </c>
    </row>
    <row r="141" spans="2:12" ht="15.75" customHeight="1" x14ac:dyDescent="0.2">
      <c r="B141" s="178" t="s">
        <v>329</v>
      </c>
      <c r="C141" s="209">
        <v>6742</v>
      </c>
      <c r="D141" s="213">
        <f t="shared" si="4"/>
        <v>0</v>
      </c>
      <c r="E141" s="217">
        <f t="shared" si="5"/>
        <v>6742</v>
      </c>
      <c r="F141" s="184">
        <v>250</v>
      </c>
      <c r="G141" s="193" t="s">
        <v>35</v>
      </c>
      <c r="H141" s="197">
        <v>9</v>
      </c>
      <c r="I141" s="202">
        <v>4</v>
      </c>
      <c r="J141" s="197">
        <v>2</v>
      </c>
      <c r="K141" s="202">
        <v>12</v>
      </c>
      <c r="L141" s="197">
        <v>16</v>
      </c>
    </row>
    <row r="142" spans="2:12" ht="15.75" customHeight="1" thickBot="1" x14ac:dyDescent="0.25">
      <c r="B142" s="179" t="s">
        <v>330</v>
      </c>
      <c r="C142" s="210">
        <v>7462</v>
      </c>
      <c r="D142" s="214">
        <f t="shared" si="4"/>
        <v>0</v>
      </c>
      <c r="E142" s="218">
        <f t="shared" si="5"/>
        <v>7462</v>
      </c>
      <c r="F142" s="185">
        <v>250</v>
      </c>
      <c r="G142" s="194" t="s">
        <v>35</v>
      </c>
      <c r="H142" s="198">
        <v>10</v>
      </c>
      <c r="I142" s="203">
        <v>4</v>
      </c>
      <c r="J142" s="198">
        <v>2</v>
      </c>
      <c r="K142" s="203">
        <v>12</v>
      </c>
      <c r="L142" s="198">
        <v>18</v>
      </c>
    </row>
    <row r="143" spans="2:12" ht="15" hidden="1" thickBot="1" x14ac:dyDescent="0.25">
      <c r="B143" s="187" t="s">
        <v>331</v>
      </c>
      <c r="C143" s="189" t="e">
        <f>SUM(#REF!)</f>
        <v>#REF!</v>
      </c>
      <c r="D143" s="190">
        <f t="shared" si="4"/>
        <v>0</v>
      </c>
      <c r="E143" s="191" t="e">
        <f t="shared" si="5"/>
        <v>#REF!</v>
      </c>
      <c r="F143" s="181">
        <v>250</v>
      </c>
      <c r="G143" s="188" t="s">
        <v>37</v>
      </c>
      <c r="H143" s="71">
        <v>11</v>
      </c>
      <c r="I143" s="71">
        <v>4</v>
      </c>
      <c r="J143" s="71">
        <v>2</v>
      </c>
      <c r="K143" s="71">
        <v>12</v>
      </c>
      <c r="L143" s="71">
        <v>20</v>
      </c>
    </row>
  </sheetData>
  <mergeCells count="1">
    <mergeCell ref="B1:L1"/>
  </mergeCells>
  <pageMargins left="0.17" right="0.17" top="0.37" bottom="0.75" header="0.21" footer="0.3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ySplit="2" topLeftCell="A3" activePane="bottomLeft" state="frozen"/>
      <selection pane="bottomLeft" activeCell="K3" sqref="K3"/>
    </sheetView>
  </sheetViews>
  <sheetFormatPr defaultRowHeight="14.25" x14ac:dyDescent="0.2"/>
  <cols>
    <col min="1" max="1" width="3.28515625" style="19" customWidth="1"/>
    <col min="2" max="2" width="33" style="20" customWidth="1"/>
    <col min="3" max="3" width="10" style="20" customWidth="1"/>
    <col min="4" max="8" width="11.5703125" style="19" customWidth="1"/>
    <col min="9" max="9" width="10.7109375" style="19" bestFit="1" customWidth="1"/>
    <col min="10" max="12" width="11.5703125" style="19" customWidth="1"/>
    <col min="13" max="13" width="10.7109375" style="19" bestFit="1" customWidth="1"/>
    <col min="14" max="15" width="11.5703125" style="19" customWidth="1"/>
    <col min="16" max="16" width="11.5703125" style="19" hidden="1" customWidth="1"/>
    <col min="17" max="17" width="11.5703125" style="19" customWidth="1"/>
    <col min="18" max="18" width="9.140625" style="19"/>
    <col min="19" max="19" width="10.7109375" style="19" bestFit="1" customWidth="1"/>
    <col min="20" max="16384" width="9.140625" style="19"/>
  </cols>
  <sheetData>
    <row r="1" spans="1:19" s="11" customFormat="1" ht="15" customHeight="1" x14ac:dyDescent="0.2">
      <c r="A1" s="371" t="s">
        <v>17</v>
      </c>
      <c r="B1" s="372"/>
      <c r="C1" s="373"/>
      <c r="D1" s="10">
        <v>300</v>
      </c>
      <c r="E1" s="10">
        <v>400</v>
      </c>
      <c r="F1" s="10">
        <v>500</v>
      </c>
      <c r="G1" s="10">
        <v>510</v>
      </c>
      <c r="H1" s="10">
        <v>600</v>
      </c>
      <c r="I1" s="10">
        <v>615</v>
      </c>
      <c r="J1" s="10">
        <v>700</v>
      </c>
      <c r="K1" s="10">
        <v>765</v>
      </c>
      <c r="L1" s="10">
        <v>800</v>
      </c>
      <c r="M1" s="10">
        <v>825</v>
      </c>
      <c r="N1" s="10">
        <v>900</v>
      </c>
      <c r="O1" s="10">
        <v>1000</v>
      </c>
      <c r="P1" s="10">
        <v>1050</v>
      </c>
      <c r="Q1" s="10">
        <v>1100</v>
      </c>
    </row>
    <row r="2" spans="1:19" s="16" customFormat="1" ht="33.75" x14ac:dyDescent="0.15">
      <c r="A2" s="12" t="s">
        <v>4</v>
      </c>
      <c r="B2" s="13" t="s">
        <v>5</v>
      </c>
      <c r="C2" s="14" t="s">
        <v>6</v>
      </c>
      <c r="D2" s="15" t="s">
        <v>18</v>
      </c>
      <c r="E2" s="15" t="s">
        <v>18</v>
      </c>
      <c r="F2" s="15" t="s">
        <v>18</v>
      </c>
      <c r="G2" s="15" t="s">
        <v>18</v>
      </c>
      <c r="H2" s="15" t="s">
        <v>18</v>
      </c>
      <c r="I2" s="15" t="s">
        <v>18</v>
      </c>
      <c r="J2" s="15" t="s">
        <v>18</v>
      </c>
      <c r="K2" s="15" t="s">
        <v>18</v>
      </c>
      <c r="L2" s="15" t="s">
        <v>18</v>
      </c>
      <c r="M2" s="15" t="s">
        <v>18</v>
      </c>
      <c r="N2" s="15" t="s">
        <v>18</v>
      </c>
      <c r="O2" s="15" t="s">
        <v>18</v>
      </c>
      <c r="P2" s="15" t="s">
        <v>18</v>
      </c>
      <c r="Q2" s="15" t="s">
        <v>18</v>
      </c>
    </row>
    <row r="3" spans="1:19" x14ac:dyDescent="0.2">
      <c r="A3" s="3">
        <v>1</v>
      </c>
      <c r="B3" s="17" t="s">
        <v>103</v>
      </c>
      <c r="C3" s="4" t="s">
        <v>15</v>
      </c>
      <c r="D3" s="18" t="e">
        <f>#REF!*2+#REF!*3+#REF!*2+#REF!*10+#REF!*2+#REF!*4</f>
        <v>#REF!</v>
      </c>
      <c r="E3" s="18" t="e">
        <f>#REF!*2+#REF!*3+#REF!*2+#REF!*10+#REF!*2+#REF!*4</f>
        <v>#REF!</v>
      </c>
      <c r="F3" s="18" t="e">
        <f>#REF!*2+#REF!*3+#REF!*2+#REF!*10+#REF!*2+#REF!*4</f>
        <v>#REF!</v>
      </c>
      <c r="G3" s="18" t="e">
        <f>#REF!*2+#REF!*3+#REF!*2+#REF!*10+#REF!*2+#REF!*4</f>
        <v>#REF!</v>
      </c>
      <c r="H3" s="18" t="e">
        <f>#REF!*2+#REF!*3+#REF!*2+#REF!*10+#REF!*2+#REF!*4</f>
        <v>#REF!</v>
      </c>
      <c r="I3" s="18" t="e">
        <f>#REF!*2+#REF!*3+#REF!*2+#REF!*10+#REF!*2+#REF!*4</f>
        <v>#REF!</v>
      </c>
      <c r="J3" s="18" t="e">
        <f>#REF!*2+#REF!*3+#REF!*2+#REF!*10+#REF!*2+#REF!*4</f>
        <v>#REF!</v>
      </c>
      <c r="K3" s="18" t="e">
        <f>#REF!*2+#REF!*3+#REF!*2+#REF!*10+#REF!*2+#REF!*4</f>
        <v>#REF!</v>
      </c>
      <c r="L3" s="18" t="e">
        <f>#REF!*2+#REF!*3+#REF!*2+#REF!*10+#REF!*2+#REF!*4</f>
        <v>#REF!</v>
      </c>
      <c r="M3" s="18" t="e">
        <f>#REF!*2+#REF!*3+#REF!*2+#REF!*10+#REF!*2+#REF!*4</f>
        <v>#REF!</v>
      </c>
      <c r="N3" s="18" t="e">
        <f>#REF!*2+#REF!*3+#REF!*2+#REF!*10+#REF!*2+#REF!*4</f>
        <v>#REF!</v>
      </c>
      <c r="O3" s="18" t="e">
        <f>#REF!*2+#REF!*3+#REF!*2+#REF!*10+#REF!*2+#REF!*4</f>
        <v>#REF!</v>
      </c>
      <c r="P3" s="18" t="e">
        <f>#REF!*2+#REF!*3+#REF!*2+#REF!*10+#REF!*2+#REF!*4</f>
        <v>#REF!</v>
      </c>
      <c r="Q3" s="18" t="e">
        <f>#REF!*2+#REF!*3+#REF!*2+#REF!*10+#REF!*2+#REF!*4</f>
        <v>#REF!</v>
      </c>
      <c r="R3" s="68"/>
      <c r="S3" s="18">
        <v>1214</v>
      </c>
    </row>
    <row r="4" spans="1:19" x14ac:dyDescent="0.2">
      <c r="A4" s="3">
        <v>2</v>
      </c>
      <c r="B4" s="17" t="s">
        <v>63</v>
      </c>
      <c r="C4" s="4" t="s">
        <v>15</v>
      </c>
      <c r="D4" s="18" t="e">
        <f>#REF!*2+#REF!*3+#REF!*2+#REF!*10+#REF!*2+#REF!*4</f>
        <v>#REF!</v>
      </c>
      <c r="E4" s="18" t="e">
        <f>#REF!*2+#REF!*3+#REF!*2+#REF!*10+#REF!*2+#REF!*4</f>
        <v>#REF!</v>
      </c>
      <c r="F4" s="18" t="e">
        <f>#REF!*2+#REF!*3+#REF!*2+#REF!*10+#REF!*2+#REF!*4</f>
        <v>#REF!</v>
      </c>
      <c r="G4" s="18" t="e">
        <f>#REF!*2+#REF!*3+#REF!*2+#REF!*10+#REF!*2+#REF!*4</f>
        <v>#REF!</v>
      </c>
      <c r="H4" s="18" t="e">
        <f>#REF!*2+#REF!*3+#REF!*2+#REF!*10+#REF!*2+#REF!*4</f>
        <v>#REF!</v>
      </c>
      <c r="I4" s="18" t="e">
        <f>#REF!*2+#REF!*3+#REF!*2+#REF!*10+#REF!*2+#REF!*4</f>
        <v>#REF!</v>
      </c>
      <c r="J4" s="18" t="e">
        <f>#REF!*2+#REF!*3+#REF!*2+#REF!*10+#REF!*2+#REF!*4</f>
        <v>#REF!</v>
      </c>
      <c r="K4" s="18" t="e">
        <f>#REF!*2+#REF!*3+#REF!*2+#REF!*10+#REF!*2+#REF!*4</f>
        <v>#REF!</v>
      </c>
      <c r="L4" s="18" t="e">
        <f>#REF!*2+#REF!*3+#REF!*2+#REF!*10+#REF!*2+#REF!*4</f>
        <v>#REF!</v>
      </c>
      <c r="M4" s="18">
        <v>1249</v>
      </c>
      <c r="N4" s="18" t="e">
        <f>#REF!*2+#REF!*3+#REF!*2+#REF!*10+#REF!*2+#REF!*4</f>
        <v>#REF!</v>
      </c>
      <c r="O4" s="18" t="e">
        <f>#REF!*2+#REF!*3+#REF!*2+#REF!*10+#REF!*2+#REF!*4</f>
        <v>#REF!</v>
      </c>
      <c r="P4" s="18" t="e">
        <f>#REF!*2+#REF!*3+#REF!*2+#REF!*10+#REF!*2+#REF!*4</f>
        <v>#REF!</v>
      </c>
      <c r="Q4" s="18" t="e">
        <f>#REF!*2+#REF!*3+#REF!*2+#REF!*10+#REF!*2+#REF!*4</f>
        <v>#REF!</v>
      </c>
      <c r="R4" s="68"/>
      <c r="S4" s="18">
        <v>1249</v>
      </c>
    </row>
    <row r="5" spans="1:19" x14ac:dyDescent="0.2">
      <c r="A5" s="3">
        <v>3</v>
      </c>
      <c r="B5" s="17" t="s">
        <v>64</v>
      </c>
      <c r="C5" s="4" t="s">
        <v>15</v>
      </c>
      <c r="D5" s="18" t="e">
        <f>#REF!*2+#REF!*3+#REF!*2+#REF!*10+#REF!*2+#REF!*4</f>
        <v>#REF!</v>
      </c>
      <c r="E5" s="18" t="e">
        <f>#REF!*2+#REF!*3+#REF!*2+#REF!*10+#REF!*2+#REF!*4</f>
        <v>#REF!</v>
      </c>
      <c r="F5" s="18" t="e">
        <f>#REF!*2+#REF!*3+#REF!*2+#REF!*10+#REF!*2+#REF!*4</f>
        <v>#REF!</v>
      </c>
      <c r="G5" s="18" t="e">
        <f>#REF!*2+#REF!*3+#REF!*2+#REF!*10+#REF!*2+#REF!*4</f>
        <v>#REF!</v>
      </c>
      <c r="H5" s="18" t="e">
        <f>#REF!*2+#REF!*3+#REF!*2+#REF!*10+#REF!*2+#REF!*4</f>
        <v>#REF!</v>
      </c>
      <c r="I5" s="18" t="e">
        <f>#REF!*2+#REF!*3+#REF!*2+#REF!*10+#REF!*2+#REF!*4</f>
        <v>#REF!</v>
      </c>
      <c r="J5" s="18" t="e">
        <f>#REF!*2+#REF!*3+#REF!*2+#REF!*10+#REF!*2+#REF!*4</f>
        <v>#REF!</v>
      </c>
      <c r="K5" s="18" t="e">
        <f>#REF!*2+#REF!*3+#REF!*2+#REF!*10+#REF!*2+#REF!*4</f>
        <v>#REF!</v>
      </c>
      <c r="L5" s="18" t="e">
        <f>#REF!*2+#REF!*3+#REF!*2+#REF!*10+#REF!*2+#REF!*4</f>
        <v>#REF!</v>
      </c>
      <c r="M5" s="18">
        <v>1282</v>
      </c>
      <c r="N5" s="18" t="e">
        <f>#REF!*2+#REF!*3+#REF!*2+#REF!*10+#REF!*2+#REF!*4</f>
        <v>#REF!</v>
      </c>
      <c r="O5" s="18" t="e">
        <f>#REF!*2+#REF!*3+#REF!*2+#REF!*10+#REF!*2+#REF!*4</f>
        <v>#REF!</v>
      </c>
      <c r="P5" s="18" t="e">
        <f>#REF!*2+#REF!*3+#REF!*2+#REF!*10+#REF!*2+#REF!*4</f>
        <v>#REF!</v>
      </c>
      <c r="Q5" s="18" t="e">
        <f>#REF!*2+#REF!*3+#REF!*2+#REF!*10+#REF!*2+#REF!*4</f>
        <v>#REF!</v>
      </c>
      <c r="R5" s="68"/>
      <c r="S5" s="18">
        <v>1282</v>
      </c>
    </row>
    <row r="6" spans="1:19" x14ac:dyDescent="0.2">
      <c r="A6" s="3">
        <v>4</v>
      </c>
      <c r="B6" s="17" t="s">
        <v>65</v>
      </c>
      <c r="C6" s="4" t="s">
        <v>15</v>
      </c>
      <c r="D6" s="18" t="e">
        <f>#REF!*2+#REF!*3+#REF!*2+#REF!*10+#REF!*2+#REF!*4</f>
        <v>#REF!</v>
      </c>
      <c r="E6" s="18" t="e">
        <f>#REF!*2+#REF!*3+#REF!*2+#REF!*10+#REF!*2+#REF!*4</f>
        <v>#REF!</v>
      </c>
      <c r="F6" s="18" t="e">
        <f>#REF!*2+#REF!*3+#REF!*2+#REF!*10+#REF!*2+#REF!*4</f>
        <v>#REF!</v>
      </c>
      <c r="G6" s="18" t="e">
        <f>#REF!*2+#REF!*3+#REF!*2+#REF!*10+#REF!*2+#REF!*4</f>
        <v>#REF!</v>
      </c>
      <c r="H6" s="18" t="e">
        <f>#REF!*2+#REF!*3+#REF!*2+#REF!*10+#REF!*2+#REF!*4</f>
        <v>#REF!</v>
      </c>
      <c r="I6" s="18" t="e">
        <f>#REF!*2+#REF!*3+#REF!*2+#REF!*10+#REF!*2+#REF!*4</f>
        <v>#REF!</v>
      </c>
      <c r="J6" s="18" t="e">
        <f>#REF!*2+#REF!*3+#REF!*2+#REF!*10+#REF!*2+#REF!*4</f>
        <v>#REF!</v>
      </c>
      <c r="K6" s="18" t="e">
        <f>#REF!*2+#REF!*3+#REF!*2+#REF!*10+#REF!*2+#REF!*4</f>
        <v>#REF!</v>
      </c>
      <c r="L6" s="18" t="e">
        <f>#REF!*2+#REF!*3+#REF!*2+#REF!*10+#REF!*2+#REF!*4</f>
        <v>#REF!</v>
      </c>
      <c r="M6" s="18">
        <v>1315</v>
      </c>
      <c r="N6" s="18" t="e">
        <f>#REF!*2+#REF!*3+#REF!*2+#REF!*10+#REF!*2+#REF!*4</f>
        <v>#REF!</v>
      </c>
      <c r="O6" s="18" t="e">
        <f>#REF!*2+#REF!*3+#REF!*2+#REF!*10+#REF!*2+#REF!*4</f>
        <v>#REF!</v>
      </c>
      <c r="P6" s="18" t="e">
        <f>#REF!*2+#REF!*3+#REF!*2+#REF!*10+#REF!*2+#REF!*4</f>
        <v>#REF!</v>
      </c>
      <c r="Q6" s="18" t="e">
        <f>#REF!*2+#REF!*3+#REF!*2+#REF!*10+#REF!*2+#REF!*4</f>
        <v>#REF!</v>
      </c>
      <c r="R6" s="68"/>
      <c r="S6" s="18">
        <v>1315</v>
      </c>
    </row>
    <row r="7" spans="1:19" x14ac:dyDescent="0.2">
      <c r="A7" s="3">
        <v>5</v>
      </c>
      <c r="B7" s="17" t="s">
        <v>66</v>
      </c>
      <c r="C7" s="4" t="s">
        <v>15</v>
      </c>
      <c r="D7" s="18" t="e">
        <f>#REF!*2+#REF!*3+#REF!*2+#REF!*10+#REF!*2+#REF!*4</f>
        <v>#REF!</v>
      </c>
      <c r="E7" s="18" t="e">
        <f>#REF!*2+#REF!*3+#REF!*2+#REF!*10+#REF!*2+#REF!*4</f>
        <v>#REF!</v>
      </c>
      <c r="F7" s="18" t="e">
        <f>#REF!*2+#REF!*3+#REF!*2+#REF!*10+#REF!*2+#REF!*4</f>
        <v>#REF!</v>
      </c>
      <c r="G7" s="18" t="e">
        <f>#REF!*2+#REF!*3+#REF!*2+#REF!*10+#REF!*2+#REF!*4</f>
        <v>#REF!</v>
      </c>
      <c r="H7" s="18" t="e">
        <f>#REF!*2+#REF!*3+#REF!*2+#REF!*10+#REF!*2+#REF!*4</f>
        <v>#REF!</v>
      </c>
      <c r="I7" s="18" t="e">
        <f>#REF!*2+#REF!*3+#REF!*2+#REF!*10+#REF!*2+#REF!*4</f>
        <v>#REF!</v>
      </c>
      <c r="J7" s="18" t="e">
        <f>#REF!*2+#REF!*3+#REF!*2+#REF!*10+#REF!*2+#REF!*4</f>
        <v>#REF!</v>
      </c>
      <c r="K7" s="18" t="e">
        <f>#REF!*2+#REF!*3+#REF!*2+#REF!*10+#REF!*2+#REF!*4</f>
        <v>#REF!</v>
      </c>
      <c r="L7" s="18" t="e">
        <f>#REF!*2+#REF!*3+#REF!*2+#REF!*10+#REF!*2+#REF!*4</f>
        <v>#REF!</v>
      </c>
      <c r="M7" s="18">
        <v>1348</v>
      </c>
      <c r="N7" s="18" t="e">
        <f>#REF!*2+#REF!*3+#REF!*2+#REF!*10+#REF!*2+#REF!*4</f>
        <v>#REF!</v>
      </c>
      <c r="O7" s="18" t="e">
        <f>#REF!*2+#REF!*3+#REF!*2+#REF!*10+#REF!*2+#REF!*4</f>
        <v>#REF!</v>
      </c>
      <c r="P7" s="18" t="e">
        <f>#REF!*2+#REF!*3+#REF!*2+#REF!*10+#REF!*2+#REF!*4</f>
        <v>#REF!</v>
      </c>
      <c r="Q7" s="18" t="e">
        <f>#REF!*2+#REF!*3+#REF!*2+#REF!*10+#REF!*2+#REF!*4</f>
        <v>#REF!</v>
      </c>
      <c r="R7" s="68"/>
      <c r="S7" s="18">
        <v>1348</v>
      </c>
    </row>
    <row r="8" spans="1:19" x14ac:dyDescent="0.2">
      <c r="A8" s="3">
        <v>6</v>
      </c>
      <c r="B8" s="17" t="s">
        <v>67</v>
      </c>
      <c r="C8" s="4" t="s">
        <v>15</v>
      </c>
      <c r="D8" s="18" t="e">
        <f>#REF!*2+#REF!*3+#REF!*2+#REF!*10+#REF!*2+#REF!*4</f>
        <v>#REF!</v>
      </c>
      <c r="E8" s="18" t="e">
        <f>#REF!*2+#REF!*3+#REF!*2+#REF!*10+#REF!*2+#REF!*4</f>
        <v>#REF!</v>
      </c>
      <c r="F8" s="18" t="e">
        <f>#REF!*2+#REF!*3+#REF!*2+#REF!*10+#REF!*2+#REF!*4</f>
        <v>#REF!</v>
      </c>
      <c r="G8" s="18" t="e">
        <f>#REF!*2+#REF!*3+#REF!*2+#REF!*10+#REF!*2+#REF!*4</f>
        <v>#REF!</v>
      </c>
      <c r="H8" s="18" t="e">
        <f>#REF!*2+#REF!*3+#REF!*2+#REF!*10+#REF!*2+#REF!*4</f>
        <v>#REF!</v>
      </c>
      <c r="I8" s="18" t="e">
        <f>#REF!*2+#REF!*3+#REF!*2+#REF!*10+#REF!*2+#REF!*4</f>
        <v>#REF!</v>
      </c>
      <c r="J8" s="18" t="e">
        <f>#REF!*2+#REF!*3+#REF!*2+#REF!*10+#REF!*2+#REF!*4</f>
        <v>#REF!</v>
      </c>
      <c r="K8" s="18" t="e">
        <f>#REF!*2+#REF!*3+#REF!*2+#REF!*10+#REF!*2+#REF!*4</f>
        <v>#REF!</v>
      </c>
      <c r="L8" s="18" t="e">
        <f>#REF!*2+#REF!*3+#REF!*2+#REF!*10+#REF!*2+#REF!*4</f>
        <v>#REF!</v>
      </c>
      <c r="M8" s="18">
        <v>1381</v>
      </c>
      <c r="N8" s="18" t="e">
        <f>#REF!*2+#REF!*3+#REF!*2+#REF!*10+#REF!*2+#REF!*4</f>
        <v>#REF!</v>
      </c>
      <c r="O8" s="18" t="e">
        <f>#REF!*2+#REF!*3+#REF!*2+#REF!*10+#REF!*2+#REF!*4</f>
        <v>#REF!</v>
      </c>
      <c r="P8" s="18" t="e">
        <f>#REF!*2+#REF!*3+#REF!*2+#REF!*10+#REF!*2+#REF!*4</f>
        <v>#REF!</v>
      </c>
      <c r="Q8" s="18" t="e">
        <f>#REF!*2+#REF!*3+#REF!*2+#REF!*10+#REF!*2+#REF!*4</f>
        <v>#REF!</v>
      </c>
      <c r="R8" s="68"/>
      <c r="S8" s="18">
        <v>1381</v>
      </c>
    </row>
    <row r="9" spans="1:19" x14ac:dyDescent="0.2">
      <c r="A9" s="3">
        <v>7</v>
      </c>
      <c r="B9" s="17" t="s">
        <v>68</v>
      </c>
      <c r="C9" s="4" t="s">
        <v>15</v>
      </c>
      <c r="D9" s="18" t="e">
        <f>#REF!*2+#REF!*3+#REF!*2+#REF!*10+#REF!*2+#REF!*4</f>
        <v>#REF!</v>
      </c>
      <c r="E9" s="18" t="e">
        <f>#REF!*2+#REF!*3+#REF!*2+#REF!*10+#REF!*2+#REF!*4</f>
        <v>#REF!</v>
      </c>
      <c r="F9" s="18" t="e">
        <f>#REF!*2+#REF!*3+#REF!*2+#REF!*10+#REF!*2+#REF!*4</f>
        <v>#REF!</v>
      </c>
      <c r="G9" s="18" t="e">
        <f>#REF!*2+#REF!*3+#REF!*2+#REF!*10+#REF!*2+#REF!*4</f>
        <v>#REF!</v>
      </c>
      <c r="H9" s="18" t="e">
        <f>#REF!*2+#REF!*3+#REF!*2+#REF!*10+#REF!*2+#REF!*4</f>
        <v>#REF!</v>
      </c>
      <c r="I9" s="18" t="e">
        <f>#REF!*2+#REF!*3+#REF!*2+#REF!*10+#REF!*2+#REF!*4</f>
        <v>#REF!</v>
      </c>
      <c r="J9" s="18" t="e">
        <f>#REF!*2+#REF!*3+#REF!*2+#REF!*10+#REF!*2+#REF!*4</f>
        <v>#REF!</v>
      </c>
      <c r="K9" s="18" t="e">
        <f>#REF!*2+#REF!*3+#REF!*2+#REF!*10+#REF!*2+#REF!*4</f>
        <v>#REF!</v>
      </c>
      <c r="L9" s="18" t="e">
        <f>#REF!*2+#REF!*3+#REF!*2+#REF!*10+#REF!*2+#REF!*4</f>
        <v>#REF!</v>
      </c>
      <c r="M9" s="18">
        <v>1414</v>
      </c>
      <c r="N9" s="18" t="e">
        <f>#REF!*2+#REF!*3+#REF!*2+#REF!*10+#REF!*2+#REF!*4</f>
        <v>#REF!</v>
      </c>
      <c r="O9" s="18" t="e">
        <f>#REF!*2+#REF!*3+#REF!*2+#REF!*10+#REF!*2+#REF!*4</f>
        <v>#REF!</v>
      </c>
      <c r="P9" s="18" t="e">
        <f>#REF!*2+#REF!*3+#REF!*2+#REF!*10+#REF!*2+#REF!*4</f>
        <v>#REF!</v>
      </c>
      <c r="Q9" s="18" t="e">
        <f>#REF!*2+#REF!*3+#REF!*2+#REF!*10+#REF!*2+#REF!*4</f>
        <v>#REF!</v>
      </c>
      <c r="R9" s="68"/>
      <c r="S9" s="18">
        <v>1414</v>
      </c>
    </row>
    <row r="10" spans="1:19" x14ac:dyDescent="0.2">
      <c r="A10" s="3">
        <v>8</v>
      </c>
      <c r="B10" s="17" t="s">
        <v>69</v>
      </c>
      <c r="C10" s="4" t="s">
        <v>15</v>
      </c>
      <c r="D10" s="18" t="e">
        <f>#REF!*2+#REF!*3+#REF!*2+#REF!*10+#REF!*2+#REF!*4</f>
        <v>#REF!</v>
      </c>
      <c r="E10" s="18" t="e">
        <f>#REF!*2+#REF!*3+#REF!*2+#REF!*10+#REF!*2+#REF!*4</f>
        <v>#REF!</v>
      </c>
      <c r="F10" s="18" t="e">
        <f>#REF!*2+#REF!*3+#REF!*2+#REF!*10+#REF!*2+#REF!*4</f>
        <v>#REF!</v>
      </c>
      <c r="G10" s="18" t="e">
        <f>#REF!*2+#REF!*3+#REF!*2+#REF!*10+#REF!*2+#REF!*4</f>
        <v>#REF!</v>
      </c>
      <c r="H10" s="18" t="e">
        <f>#REF!*2+#REF!*3+#REF!*2+#REF!*10+#REF!*2+#REF!*4</f>
        <v>#REF!</v>
      </c>
      <c r="I10" s="18" t="e">
        <f>#REF!*2+#REF!*3+#REF!*2+#REF!*10+#REF!*2+#REF!*4</f>
        <v>#REF!</v>
      </c>
      <c r="J10" s="18" t="e">
        <f>#REF!*2+#REF!*3+#REF!*2+#REF!*10+#REF!*2+#REF!*4</f>
        <v>#REF!</v>
      </c>
      <c r="K10" s="18" t="e">
        <f>#REF!*2+#REF!*3+#REF!*2+#REF!*10+#REF!*2+#REF!*4</f>
        <v>#REF!</v>
      </c>
      <c r="L10" s="18" t="e">
        <f>#REF!*2+#REF!*3+#REF!*2+#REF!*10+#REF!*2+#REF!*4</f>
        <v>#REF!</v>
      </c>
      <c r="M10" s="18">
        <v>1447</v>
      </c>
      <c r="N10" s="18" t="e">
        <f>#REF!*2+#REF!*3+#REF!*2+#REF!*10+#REF!*2+#REF!*4</f>
        <v>#REF!</v>
      </c>
      <c r="O10" s="18" t="e">
        <f>#REF!*2+#REF!*3+#REF!*2+#REF!*10+#REF!*2+#REF!*4</f>
        <v>#REF!</v>
      </c>
      <c r="P10" s="18" t="e">
        <f>#REF!*2+#REF!*3+#REF!*2+#REF!*10+#REF!*2+#REF!*4</f>
        <v>#REF!</v>
      </c>
      <c r="Q10" s="18" t="e">
        <f>#REF!*2+#REF!*3+#REF!*2+#REF!*10+#REF!*2+#REF!*4</f>
        <v>#REF!</v>
      </c>
      <c r="R10" s="68"/>
      <c r="S10" s="18">
        <v>1447</v>
      </c>
    </row>
    <row r="11" spans="1:19" x14ac:dyDescent="0.2">
      <c r="A11" s="3">
        <v>9</v>
      </c>
      <c r="B11" s="17" t="s">
        <v>70</v>
      </c>
      <c r="C11" s="4" t="s">
        <v>15</v>
      </c>
      <c r="D11" s="18" t="e">
        <f>#REF!*2+#REF!*3+#REF!*2+#REF!*10+#REF!*2+#REF!*4</f>
        <v>#REF!</v>
      </c>
      <c r="E11" s="18" t="e">
        <f>#REF!*2+#REF!*3+#REF!*2+#REF!*10+#REF!*2+#REF!*4</f>
        <v>#REF!</v>
      </c>
      <c r="F11" s="18" t="e">
        <f>#REF!*2+#REF!*3+#REF!*2+#REF!*10+#REF!*2+#REF!*4</f>
        <v>#REF!</v>
      </c>
      <c r="G11" s="18" t="e">
        <f>#REF!*2+#REF!*3+#REF!*2+#REF!*10+#REF!*2+#REF!*4</f>
        <v>#REF!</v>
      </c>
      <c r="H11" s="18" t="e">
        <f>#REF!*2+#REF!*3+#REF!*2+#REF!*10+#REF!*2+#REF!*4</f>
        <v>#REF!</v>
      </c>
      <c r="I11" s="18" t="e">
        <f>#REF!*2+#REF!*3+#REF!*2+#REF!*10+#REF!*2+#REF!*4</f>
        <v>#REF!</v>
      </c>
      <c r="J11" s="18" t="e">
        <f>#REF!*2+#REF!*3+#REF!*2+#REF!*10+#REF!*2+#REF!*4</f>
        <v>#REF!</v>
      </c>
      <c r="K11" s="18" t="e">
        <f>#REF!*2+#REF!*3+#REF!*2+#REF!*10+#REF!*2+#REF!*4</f>
        <v>#REF!</v>
      </c>
      <c r="L11" s="18" t="e">
        <f>#REF!*2+#REF!*3+#REF!*2+#REF!*10+#REF!*2+#REF!*4</f>
        <v>#REF!</v>
      </c>
      <c r="M11" s="18">
        <v>1480</v>
      </c>
      <c r="N11" s="18" t="e">
        <f>#REF!*2+#REF!*3+#REF!*2+#REF!*10+#REF!*2+#REF!*4</f>
        <v>#REF!</v>
      </c>
      <c r="O11" s="18" t="e">
        <f>#REF!*2+#REF!*3+#REF!*2+#REF!*10+#REF!*2+#REF!*4</f>
        <v>#REF!</v>
      </c>
      <c r="P11" s="18" t="e">
        <f>#REF!*2+#REF!*3+#REF!*2+#REF!*10+#REF!*2+#REF!*4</f>
        <v>#REF!</v>
      </c>
      <c r="Q11" s="18" t="e">
        <f>#REF!*2+#REF!*3+#REF!*2+#REF!*10+#REF!*2+#REF!*4</f>
        <v>#REF!</v>
      </c>
      <c r="R11" s="68"/>
      <c r="S11" s="18">
        <v>1480</v>
      </c>
    </row>
    <row r="12" spans="1:19" x14ac:dyDescent="0.2">
      <c r="A12" s="3">
        <v>10</v>
      </c>
      <c r="B12" s="17" t="s">
        <v>71</v>
      </c>
      <c r="C12" s="4" t="s">
        <v>15</v>
      </c>
      <c r="D12" s="18" t="e">
        <f>#REF!*2+#REF!*3+#REF!*3+#REF!*12+#REF!*2+#REF!*4</f>
        <v>#REF!</v>
      </c>
      <c r="E12" s="18" t="e">
        <f>#REF!*2+#REF!*3+#REF!*3+#REF!*12+#REF!*2+#REF!*4</f>
        <v>#REF!</v>
      </c>
      <c r="F12" s="18" t="e">
        <f>#REF!*2+#REF!*3+#REF!*3+#REF!*12+#REF!*2+#REF!*4</f>
        <v>#REF!</v>
      </c>
      <c r="G12" s="18" t="e">
        <f>#REF!*2+#REF!*3+#REF!*3+#REF!*12+#REF!*2+#REF!*4</f>
        <v>#REF!</v>
      </c>
      <c r="H12" s="18" t="e">
        <f>#REF!*2+#REF!*3+#REF!*3+#REF!*12+#REF!*2+#REF!*4</f>
        <v>#REF!</v>
      </c>
      <c r="I12" s="18" t="e">
        <f>#REF!*2+#REF!*3+#REF!*3+#REF!*12+#REF!*2+#REF!*4</f>
        <v>#REF!</v>
      </c>
      <c r="J12" s="18" t="e">
        <f>#REF!*2+#REF!*3+#REF!*3+#REF!*12+#REF!*2+#REF!*4</f>
        <v>#REF!</v>
      </c>
      <c r="K12" s="18" t="e">
        <f>#REF!*2+#REF!*3+#REF!*3+#REF!*12+#REF!*2+#REF!*4</f>
        <v>#REF!</v>
      </c>
      <c r="L12" s="18" t="e">
        <f>#REF!*2+#REF!*3+#REF!*3+#REF!*12+#REF!*2+#REF!*4</f>
        <v>#REF!</v>
      </c>
      <c r="M12" s="18">
        <v>1614</v>
      </c>
      <c r="N12" s="18" t="e">
        <f>#REF!*2+#REF!*3+#REF!*3+#REF!*12+#REF!*2+#REF!*4</f>
        <v>#REF!</v>
      </c>
      <c r="O12" s="18" t="e">
        <f>#REF!*2+#REF!*3+#REF!*3+#REF!*12+#REF!*2+#REF!*4</f>
        <v>#REF!</v>
      </c>
      <c r="P12" s="18" t="e">
        <f>#REF!*2+#REF!*3+#REF!*3+#REF!*12+#REF!*2+#REF!*4</f>
        <v>#REF!</v>
      </c>
      <c r="Q12" s="18" t="e">
        <f>#REF!*2+#REF!*3+#REF!*3+#REF!*12+#REF!*2+#REF!*4</f>
        <v>#REF!</v>
      </c>
      <c r="R12" s="68"/>
      <c r="S12" s="18">
        <v>1614</v>
      </c>
    </row>
    <row r="13" spans="1:19" x14ac:dyDescent="0.2">
      <c r="A13" s="3">
        <v>11</v>
      </c>
      <c r="B13" s="17" t="s">
        <v>72</v>
      </c>
      <c r="C13" s="4" t="s">
        <v>15</v>
      </c>
      <c r="D13" s="18" t="e">
        <f>#REF!*2+#REF!*3+#REF!*3+#REF!*12+#REF!*2+#REF!*4</f>
        <v>#REF!</v>
      </c>
      <c r="E13" s="18" t="e">
        <f>#REF!*2+#REF!*3+#REF!*3+#REF!*12+#REF!*2+#REF!*4</f>
        <v>#REF!</v>
      </c>
      <c r="F13" s="18" t="e">
        <f>#REF!*2+#REF!*3+#REF!*3+#REF!*12+#REF!*2+#REF!*4</f>
        <v>#REF!</v>
      </c>
      <c r="G13" s="18" t="e">
        <f>#REF!*2+#REF!*3+#REF!*3+#REF!*12+#REF!*2+#REF!*4</f>
        <v>#REF!</v>
      </c>
      <c r="H13" s="18" t="e">
        <f>#REF!*2+#REF!*3+#REF!*3+#REF!*12+#REF!*2+#REF!*4</f>
        <v>#REF!</v>
      </c>
      <c r="I13" s="18" t="e">
        <f>#REF!*2+#REF!*3+#REF!*3+#REF!*12+#REF!*2+#REF!*4</f>
        <v>#REF!</v>
      </c>
      <c r="J13" s="18" t="e">
        <f>#REF!*2+#REF!*3+#REF!*3+#REF!*12+#REF!*2+#REF!*4</f>
        <v>#REF!</v>
      </c>
      <c r="K13" s="18" t="e">
        <f>#REF!*2+#REF!*3+#REF!*3+#REF!*12+#REF!*2+#REF!*4</f>
        <v>#REF!</v>
      </c>
      <c r="L13" s="18" t="e">
        <f>#REF!*2+#REF!*3+#REF!*3+#REF!*12+#REF!*2+#REF!*4</f>
        <v>#REF!</v>
      </c>
      <c r="M13" s="18">
        <v>1647</v>
      </c>
      <c r="N13" s="18" t="e">
        <f>#REF!*2+#REF!*3+#REF!*3+#REF!*12+#REF!*2+#REF!*4</f>
        <v>#REF!</v>
      </c>
      <c r="O13" s="18" t="e">
        <f>#REF!*2+#REF!*3+#REF!*3+#REF!*12+#REF!*2+#REF!*4</f>
        <v>#REF!</v>
      </c>
      <c r="P13" s="18" t="e">
        <f>#REF!*2+#REF!*3+#REF!*3+#REF!*12+#REF!*2+#REF!*4</f>
        <v>#REF!</v>
      </c>
      <c r="Q13" s="18" t="e">
        <f>#REF!*2+#REF!*3+#REF!*3+#REF!*12+#REF!*2+#REF!*4</f>
        <v>#REF!</v>
      </c>
      <c r="R13" s="68"/>
      <c r="S13" s="18">
        <v>1647</v>
      </c>
    </row>
    <row r="14" spans="1:19" x14ac:dyDescent="0.2">
      <c r="A14" s="3">
        <v>12</v>
      </c>
      <c r="B14" s="17" t="s">
        <v>73</v>
      </c>
      <c r="C14" s="4" t="s">
        <v>15</v>
      </c>
      <c r="D14" s="18" t="e">
        <f>#REF!*2+#REF!*3+#REF!*3+#REF!*12+#REF!*2+#REF!*4</f>
        <v>#REF!</v>
      </c>
      <c r="E14" s="18" t="e">
        <f>#REF!*2+#REF!*3+#REF!*3+#REF!*12+#REF!*2+#REF!*4</f>
        <v>#REF!</v>
      </c>
      <c r="F14" s="18" t="e">
        <f>#REF!*2+#REF!*3+#REF!*3+#REF!*12+#REF!*2+#REF!*4</f>
        <v>#REF!</v>
      </c>
      <c r="G14" s="18" t="e">
        <f>#REF!*2+#REF!*3+#REF!*3+#REF!*12+#REF!*2+#REF!*4</f>
        <v>#REF!</v>
      </c>
      <c r="H14" s="18" t="e">
        <f>#REF!*2+#REF!*3+#REF!*3+#REF!*12+#REF!*2+#REF!*4</f>
        <v>#REF!</v>
      </c>
      <c r="I14" s="18" t="e">
        <f>#REF!*2+#REF!*3+#REF!*3+#REF!*12+#REF!*2+#REF!*4</f>
        <v>#REF!</v>
      </c>
      <c r="J14" s="18" t="e">
        <f>#REF!*2+#REF!*3+#REF!*3+#REF!*12+#REF!*2+#REF!*4</f>
        <v>#REF!</v>
      </c>
      <c r="K14" s="18" t="e">
        <f>#REF!*2+#REF!*3+#REF!*3+#REF!*12+#REF!*2+#REF!*4</f>
        <v>#REF!</v>
      </c>
      <c r="L14" s="18" t="e">
        <f>#REF!*2+#REF!*3+#REF!*3+#REF!*12+#REF!*2+#REF!*4</f>
        <v>#REF!</v>
      </c>
      <c r="M14" s="18">
        <v>1682</v>
      </c>
      <c r="N14" s="18" t="e">
        <f>#REF!*2+#REF!*3+#REF!*3+#REF!*12+#REF!*2+#REF!*4</f>
        <v>#REF!</v>
      </c>
      <c r="O14" s="18" t="e">
        <f>#REF!*2+#REF!*3+#REF!*3+#REF!*12+#REF!*2+#REF!*4</f>
        <v>#REF!</v>
      </c>
      <c r="P14" s="18" t="e">
        <f>#REF!*2+#REF!*3+#REF!*3+#REF!*12+#REF!*2+#REF!*4</f>
        <v>#REF!</v>
      </c>
      <c r="Q14" s="18" t="e">
        <f>#REF!*2+#REF!*3+#REF!*3+#REF!*12+#REF!*2+#REF!*4</f>
        <v>#REF!</v>
      </c>
      <c r="R14" s="68"/>
      <c r="S14" s="18">
        <v>1682</v>
      </c>
    </row>
    <row r="15" spans="1:19" x14ac:dyDescent="0.2">
      <c r="A15" s="3">
        <v>13</v>
      </c>
      <c r="B15" s="17" t="s">
        <v>74</v>
      </c>
      <c r="C15" s="4" t="s">
        <v>15</v>
      </c>
      <c r="D15" s="18" t="e">
        <f>#REF!*2+#REF!*3+#REF!*3+#REF!*12+#REF!*2+#REF!*4</f>
        <v>#REF!</v>
      </c>
      <c r="E15" s="18" t="e">
        <f>#REF!*2+#REF!*3+#REF!*3+#REF!*12+#REF!*2+#REF!*4</f>
        <v>#REF!</v>
      </c>
      <c r="F15" s="18" t="e">
        <f>#REF!*2+#REF!*3+#REF!*3+#REF!*12+#REF!*2+#REF!*4</f>
        <v>#REF!</v>
      </c>
      <c r="G15" s="18" t="e">
        <f>#REF!*2+#REF!*3+#REF!*3+#REF!*12+#REF!*2+#REF!*4</f>
        <v>#REF!</v>
      </c>
      <c r="H15" s="18" t="e">
        <f>#REF!*2+#REF!*3+#REF!*3+#REF!*12+#REF!*2+#REF!*4</f>
        <v>#REF!</v>
      </c>
      <c r="I15" s="18" t="e">
        <f>#REF!*2+#REF!*3+#REF!*3+#REF!*12+#REF!*2+#REF!*4</f>
        <v>#REF!</v>
      </c>
      <c r="J15" s="18" t="e">
        <f>#REF!*2+#REF!*3+#REF!*3+#REF!*12+#REF!*2+#REF!*4</f>
        <v>#REF!</v>
      </c>
      <c r="K15" s="18" t="e">
        <f>#REF!*2+#REF!*3+#REF!*3+#REF!*12+#REF!*2+#REF!*4</f>
        <v>#REF!</v>
      </c>
      <c r="L15" s="18" t="e">
        <f>#REF!*2+#REF!*3+#REF!*3+#REF!*12+#REF!*2+#REF!*4</f>
        <v>#REF!</v>
      </c>
      <c r="M15" s="18">
        <v>1715</v>
      </c>
      <c r="N15" s="18" t="e">
        <f>#REF!*2+#REF!*3+#REF!*3+#REF!*12+#REF!*2+#REF!*4</f>
        <v>#REF!</v>
      </c>
      <c r="O15" s="18" t="e">
        <f>#REF!*2+#REF!*3+#REF!*3+#REF!*12+#REF!*2+#REF!*4</f>
        <v>#REF!</v>
      </c>
      <c r="P15" s="18" t="e">
        <f>#REF!*2+#REF!*3+#REF!*3+#REF!*12+#REF!*2+#REF!*4</f>
        <v>#REF!</v>
      </c>
      <c r="Q15" s="18" t="e">
        <f>#REF!*2+#REF!*3+#REF!*3+#REF!*12+#REF!*2+#REF!*4</f>
        <v>#REF!</v>
      </c>
      <c r="R15" s="68"/>
      <c r="S15" s="18">
        <v>1715</v>
      </c>
    </row>
    <row r="16" spans="1:19" x14ac:dyDescent="0.2">
      <c r="A16" s="3">
        <v>14</v>
      </c>
      <c r="B16" s="17" t="s">
        <v>75</v>
      </c>
      <c r="C16" s="4" t="s">
        <v>15</v>
      </c>
      <c r="D16" s="18" t="e">
        <f>#REF!*2+#REF!*3+#REF!*3+#REF!*12+#REF!*2+#REF!*4</f>
        <v>#REF!</v>
      </c>
      <c r="E16" s="18" t="e">
        <f>#REF!*2+#REF!*3+#REF!*3+#REF!*12+#REF!*2+#REF!*4</f>
        <v>#REF!</v>
      </c>
      <c r="F16" s="18" t="e">
        <f>#REF!*2+#REF!*3+#REF!*3+#REF!*12+#REF!*2+#REF!*4</f>
        <v>#REF!</v>
      </c>
      <c r="G16" s="18" t="e">
        <f>#REF!*2+#REF!*3+#REF!*3+#REF!*12+#REF!*2+#REF!*4</f>
        <v>#REF!</v>
      </c>
      <c r="H16" s="18" t="e">
        <f>#REF!*2+#REF!*3+#REF!*3+#REF!*12+#REF!*2+#REF!*4</f>
        <v>#REF!</v>
      </c>
      <c r="I16" s="18" t="e">
        <f>#REF!*2+#REF!*3+#REF!*3+#REF!*12+#REF!*2+#REF!*4</f>
        <v>#REF!</v>
      </c>
      <c r="J16" s="18" t="e">
        <f>#REF!*2+#REF!*3+#REF!*3+#REF!*12+#REF!*2+#REF!*4</f>
        <v>#REF!</v>
      </c>
      <c r="K16" s="18" t="e">
        <f>#REF!*2+#REF!*3+#REF!*3+#REF!*12+#REF!*2+#REF!*4</f>
        <v>#REF!</v>
      </c>
      <c r="L16" s="18" t="e">
        <f>#REF!*2+#REF!*3+#REF!*3+#REF!*12+#REF!*2+#REF!*4</f>
        <v>#REF!</v>
      </c>
      <c r="M16" s="18">
        <v>1748</v>
      </c>
      <c r="N16" s="18" t="e">
        <f>#REF!*2+#REF!*3+#REF!*3+#REF!*12+#REF!*2+#REF!*4</f>
        <v>#REF!</v>
      </c>
      <c r="O16" s="18" t="e">
        <f>#REF!*2+#REF!*3+#REF!*3+#REF!*12+#REF!*2+#REF!*4</f>
        <v>#REF!</v>
      </c>
      <c r="P16" s="18" t="e">
        <f>#REF!*2+#REF!*3+#REF!*3+#REF!*12+#REF!*2+#REF!*4</f>
        <v>#REF!</v>
      </c>
      <c r="Q16" s="18" t="e">
        <f>#REF!*2+#REF!*3+#REF!*3+#REF!*12+#REF!*2+#REF!*4</f>
        <v>#REF!</v>
      </c>
      <c r="R16" s="68"/>
      <c r="S16" s="18">
        <v>1748</v>
      </c>
    </row>
    <row r="17" spans="1:19" x14ac:dyDescent="0.2">
      <c r="A17" s="3">
        <v>15</v>
      </c>
      <c r="B17" s="17" t="s">
        <v>76</v>
      </c>
      <c r="C17" s="4" t="s">
        <v>15</v>
      </c>
      <c r="D17" s="18" t="e">
        <f>#REF!*2+#REF!*3+#REF!*4+#REF!*14+#REF!*2+#REF!*4</f>
        <v>#REF!</v>
      </c>
      <c r="E17" s="18" t="e">
        <f>#REF!*2+#REF!*3+#REF!*4+#REF!*14+#REF!*2+#REF!*4</f>
        <v>#REF!</v>
      </c>
      <c r="F17" s="18" t="e">
        <f>#REF!*2+#REF!*3+#REF!*4+#REF!*14+#REF!*2+#REF!*4</f>
        <v>#REF!</v>
      </c>
      <c r="G17" s="18" t="e">
        <f>#REF!*2+#REF!*3+#REF!*4+#REF!*14+#REF!*2+#REF!*4</f>
        <v>#REF!</v>
      </c>
      <c r="H17" s="18" t="e">
        <f>#REF!*2+#REF!*3+#REF!*4+#REF!*14+#REF!*2+#REF!*4</f>
        <v>#REF!</v>
      </c>
      <c r="I17" s="18" t="e">
        <f>#REF!*2+#REF!*3+#REF!*4+#REF!*14+#REF!*2+#REF!*4</f>
        <v>#REF!</v>
      </c>
      <c r="J17" s="18" t="e">
        <f>#REF!*2+#REF!*3+#REF!*4+#REF!*14+#REF!*2+#REF!*4</f>
        <v>#REF!</v>
      </c>
      <c r="K17" s="18" t="e">
        <f>#REF!*2+#REF!*3+#REF!*4+#REF!*14+#REF!*2+#REF!*4</f>
        <v>#REF!</v>
      </c>
      <c r="L17" s="18" t="e">
        <f>#REF!*2+#REF!*3+#REF!*4+#REF!*14+#REF!*2+#REF!*4</f>
        <v>#REF!</v>
      </c>
      <c r="M17" s="18">
        <v>1883</v>
      </c>
      <c r="N17" s="18" t="e">
        <f>#REF!*2+#REF!*3+#REF!*4+#REF!*14+#REF!*2+#REF!*4</f>
        <v>#REF!</v>
      </c>
      <c r="O17" s="18" t="e">
        <f>#REF!*2+#REF!*3+#REF!*4+#REF!*14+#REF!*2+#REF!*4</f>
        <v>#REF!</v>
      </c>
      <c r="P17" s="18" t="e">
        <f>#REF!*2+#REF!*3+#REF!*4+#REF!*14+#REF!*2+#REF!*4</f>
        <v>#REF!</v>
      </c>
      <c r="Q17" s="18" t="e">
        <f>#REF!*2+#REF!*3+#REF!*4+#REF!*14+#REF!*2+#REF!*4</f>
        <v>#REF!</v>
      </c>
      <c r="R17" s="68"/>
      <c r="S17" s="18">
        <v>1883</v>
      </c>
    </row>
    <row r="18" spans="1:19" x14ac:dyDescent="0.2">
      <c r="A18" s="3">
        <v>16</v>
      </c>
      <c r="B18" s="17" t="s">
        <v>77</v>
      </c>
      <c r="C18" s="4" t="s">
        <v>15</v>
      </c>
      <c r="D18" s="18" t="e">
        <f>#REF!*2+#REF!*3+#REF!*4+#REF!*14+#REF!*2+#REF!*4</f>
        <v>#REF!</v>
      </c>
      <c r="E18" s="18" t="e">
        <f>#REF!*2+#REF!*3+#REF!*4+#REF!*14+#REF!*2+#REF!*4</f>
        <v>#REF!</v>
      </c>
      <c r="F18" s="18" t="e">
        <f>#REF!*2+#REF!*3+#REF!*4+#REF!*14+#REF!*2+#REF!*4</f>
        <v>#REF!</v>
      </c>
      <c r="G18" s="18" t="e">
        <f>#REF!*2+#REF!*3+#REF!*4+#REF!*14+#REF!*2+#REF!*4</f>
        <v>#REF!</v>
      </c>
      <c r="H18" s="18" t="e">
        <f>#REF!*2+#REF!*3+#REF!*4+#REF!*14+#REF!*2+#REF!*4</f>
        <v>#REF!</v>
      </c>
      <c r="I18" s="18" t="e">
        <f>#REF!*2+#REF!*3+#REF!*4+#REF!*14+#REF!*2+#REF!*4</f>
        <v>#REF!</v>
      </c>
      <c r="J18" s="18" t="e">
        <f>#REF!*2+#REF!*3+#REF!*4+#REF!*14+#REF!*2+#REF!*4</f>
        <v>#REF!</v>
      </c>
      <c r="K18" s="18" t="e">
        <f>#REF!*2+#REF!*3+#REF!*4+#REF!*14+#REF!*2+#REF!*4</f>
        <v>#REF!</v>
      </c>
      <c r="L18" s="18" t="e">
        <f>#REF!*2+#REF!*3+#REF!*4+#REF!*14+#REF!*2+#REF!*4</f>
        <v>#REF!</v>
      </c>
      <c r="M18" s="18">
        <v>1916</v>
      </c>
      <c r="N18" s="18" t="e">
        <f>#REF!*2+#REF!*3+#REF!*4+#REF!*14+#REF!*2+#REF!*4</f>
        <v>#REF!</v>
      </c>
      <c r="O18" s="18" t="e">
        <f>#REF!*2+#REF!*3+#REF!*4+#REF!*14+#REF!*2+#REF!*4</f>
        <v>#REF!</v>
      </c>
      <c r="P18" s="18" t="e">
        <f>#REF!*2+#REF!*3+#REF!*4+#REF!*14+#REF!*2+#REF!*4</f>
        <v>#REF!</v>
      </c>
      <c r="Q18" s="18" t="e">
        <f>#REF!*2+#REF!*3+#REF!*4+#REF!*14+#REF!*2+#REF!*4</f>
        <v>#REF!</v>
      </c>
      <c r="R18" s="68"/>
      <c r="S18" s="18">
        <v>1916</v>
      </c>
    </row>
    <row r="19" spans="1:19" x14ac:dyDescent="0.2">
      <c r="A19" s="3">
        <v>17</v>
      </c>
      <c r="B19" s="17" t="s">
        <v>78</v>
      </c>
      <c r="C19" s="4" t="s">
        <v>15</v>
      </c>
      <c r="D19" s="18" t="e">
        <f>#REF!*2+#REF!*3+#REF!*4+#REF!*14+#REF!*2+#REF!*4</f>
        <v>#REF!</v>
      </c>
      <c r="E19" s="18" t="e">
        <f>#REF!*2+#REF!*3+#REF!*4+#REF!*14+#REF!*2+#REF!*4</f>
        <v>#REF!</v>
      </c>
      <c r="F19" s="18" t="e">
        <f>#REF!*2+#REF!*3+#REF!*4+#REF!*14+#REF!*2+#REF!*4</f>
        <v>#REF!</v>
      </c>
      <c r="G19" s="18" t="e">
        <f>#REF!*2+#REF!*3+#REF!*4+#REF!*14+#REF!*2+#REF!*4</f>
        <v>#REF!</v>
      </c>
      <c r="H19" s="18" t="e">
        <f>#REF!*2+#REF!*3+#REF!*4+#REF!*14+#REF!*2+#REF!*4</f>
        <v>#REF!</v>
      </c>
      <c r="I19" s="18" t="e">
        <f>#REF!*2+#REF!*3+#REF!*4+#REF!*14+#REF!*2+#REF!*4</f>
        <v>#REF!</v>
      </c>
      <c r="J19" s="18" t="e">
        <f>#REF!*2+#REF!*3+#REF!*4+#REF!*14+#REF!*2+#REF!*4</f>
        <v>#REF!</v>
      </c>
      <c r="K19" s="18" t="e">
        <f>#REF!*2+#REF!*3+#REF!*4+#REF!*14+#REF!*2+#REF!*4</f>
        <v>#REF!</v>
      </c>
      <c r="L19" s="18" t="e">
        <f>#REF!*2+#REF!*3+#REF!*4+#REF!*14+#REF!*2+#REF!*4</f>
        <v>#REF!</v>
      </c>
      <c r="M19" s="18">
        <v>1949</v>
      </c>
      <c r="N19" s="18" t="e">
        <f>#REF!*2+#REF!*3+#REF!*4+#REF!*14+#REF!*2+#REF!*4</f>
        <v>#REF!</v>
      </c>
      <c r="O19" s="18" t="e">
        <f>#REF!*2+#REF!*3+#REF!*4+#REF!*14+#REF!*2+#REF!*4</f>
        <v>#REF!</v>
      </c>
      <c r="P19" s="18" t="e">
        <f>#REF!*2+#REF!*3+#REF!*4+#REF!*14+#REF!*2+#REF!*4</f>
        <v>#REF!</v>
      </c>
      <c r="Q19" s="18" t="e">
        <f>#REF!*2+#REF!*3+#REF!*4+#REF!*14+#REF!*2+#REF!*4</f>
        <v>#REF!</v>
      </c>
      <c r="R19" s="68"/>
      <c r="S19" s="18">
        <v>1949</v>
      </c>
    </row>
    <row r="20" spans="1:19" x14ac:dyDescent="0.2">
      <c r="A20" s="3">
        <v>18</v>
      </c>
      <c r="B20" s="17" t="s">
        <v>79</v>
      </c>
      <c r="C20" s="4" t="s">
        <v>15</v>
      </c>
      <c r="D20" s="18" t="e">
        <f>#REF!*2+#REF!*3+#REF!*4+#REF!*14+#REF!*2+#REF!*4</f>
        <v>#REF!</v>
      </c>
      <c r="E20" s="18" t="e">
        <f>#REF!*2+#REF!*3+#REF!*4+#REF!*14+#REF!*2+#REF!*4</f>
        <v>#REF!</v>
      </c>
      <c r="F20" s="18" t="e">
        <f>#REF!*2+#REF!*3+#REF!*4+#REF!*14+#REF!*2+#REF!*4</f>
        <v>#REF!</v>
      </c>
      <c r="G20" s="18" t="e">
        <f>#REF!*2+#REF!*3+#REF!*4+#REF!*14+#REF!*2+#REF!*4</f>
        <v>#REF!</v>
      </c>
      <c r="H20" s="18" t="e">
        <f>#REF!*2+#REF!*3+#REF!*4+#REF!*14+#REF!*2+#REF!*4</f>
        <v>#REF!</v>
      </c>
      <c r="I20" s="18" t="e">
        <f>#REF!*2+#REF!*3+#REF!*4+#REF!*14+#REF!*2+#REF!*4</f>
        <v>#REF!</v>
      </c>
      <c r="J20" s="18" t="e">
        <f>#REF!*2+#REF!*3+#REF!*4+#REF!*14+#REF!*2+#REF!*4</f>
        <v>#REF!</v>
      </c>
      <c r="K20" s="18" t="e">
        <f>#REF!*2+#REF!*3+#REF!*4+#REF!*14+#REF!*2+#REF!*4</f>
        <v>#REF!</v>
      </c>
      <c r="L20" s="18" t="e">
        <f>#REF!*2+#REF!*3+#REF!*4+#REF!*14+#REF!*2+#REF!*4</f>
        <v>#REF!</v>
      </c>
      <c r="M20" s="18">
        <v>1982</v>
      </c>
      <c r="N20" s="18" t="e">
        <f>#REF!*2+#REF!*3+#REF!*4+#REF!*14+#REF!*2+#REF!*4</f>
        <v>#REF!</v>
      </c>
      <c r="O20" s="18" t="e">
        <f>#REF!*2+#REF!*3+#REF!*4+#REF!*14+#REF!*2+#REF!*4</f>
        <v>#REF!</v>
      </c>
      <c r="P20" s="18" t="e">
        <f>#REF!*2+#REF!*3+#REF!*4+#REF!*14+#REF!*2+#REF!*4</f>
        <v>#REF!</v>
      </c>
      <c r="Q20" s="18" t="e">
        <f>#REF!*2+#REF!*3+#REF!*4+#REF!*14+#REF!*2+#REF!*4</f>
        <v>#REF!</v>
      </c>
      <c r="R20" s="68"/>
      <c r="S20" s="18">
        <v>1982</v>
      </c>
    </row>
    <row r="21" spans="1:19" x14ac:dyDescent="0.2">
      <c r="A21" s="3">
        <v>19</v>
      </c>
      <c r="B21" s="17" t="s">
        <v>80</v>
      </c>
      <c r="C21" s="4" t="s">
        <v>15</v>
      </c>
      <c r="D21" s="18" t="e">
        <f>#REF!*2+#REF!*3+#REF!*4+#REF!*14+#REF!*2+#REF!*4</f>
        <v>#REF!</v>
      </c>
      <c r="E21" s="18" t="e">
        <f>#REF!*2+#REF!*3+#REF!*4+#REF!*14+#REF!*2+#REF!*4</f>
        <v>#REF!</v>
      </c>
      <c r="F21" s="18" t="e">
        <f>#REF!*2+#REF!*3+#REF!*4+#REF!*14+#REF!*2+#REF!*4</f>
        <v>#REF!</v>
      </c>
      <c r="G21" s="18" t="e">
        <f>#REF!*2+#REF!*3+#REF!*4+#REF!*14+#REF!*2+#REF!*4</f>
        <v>#REF!</v>
      </c>
      <c r="H21" s="18" t="e">
        <f>#REF!*2+#REF!*3+#REF!*4+#REF!*14+#REF!*2+#REF!*4</f>
        <v>#REF!</v>
      </c>
      <c r="I21" s="18" t="e">
        <f>#REF!*2+#REF!*3+#REF!*4+#REF!*14+#REF!*2+#REF!*4</f>
        <v>#REF!</v>
      </c>
      <c r="J21" s="18" t="e">
        <f>#REF!*2+#REF!*3+#REF!*4+#REF!*14+#REF!*2+#REF!*4</f>
        <v>#REF!</v>
      </c>
      <c r="K21" s="18" t="e">
        <f>#REF!*2+#REF!*3+#REF!*4+#REF!*14+#REF!*2+#REF!*4</f>
        <v>#REF!</v>
      </c>
      <c r="L21" s="18" t="e">
        <f>#REF!*2+#REF!*3+#REF!*4+#REF!*14+#REF!*2+#REF!*4</f>
        <v>#REF!</v>
      </c>
      <c r="M21" s="18">
        <v>2019</v>
      </c>
      <c r="N21" s="18" t="e">
        <f>#REF!*2+#REF!*3+#REF!*4+#REF!*14+#REF!*2+#REF!*4</f>
        <v>#REF!</v>
      </c>
      <c r="O21" s="18" t="e">
        <f>#REF!*2+#REF!*3+#REF!*4+#REF!*14+#REF!*2+#REF!*4</f>
        <v>#REF!</v>
      </c>
      <c r="P21" s="18" t="e">
        <f>#REF!*2+#REF!*3+#REF!*4+#REF!*14+#REF!*2+#REF!*4</f>
        <v>#REF!</v>
      </c>
      <c r="Q21" s="18" t="e">
        <f>#REF!*2+#REF!*3+#REF!*4+#REF!*14+#REF!*2+#REF!*4</f>
        <v>#REF!</v>
      </c>
      <c r="R21" s="68"/>
      <c r="S21" s="18">
        <v>2019</v>
      </c>
    </row>
    <row r="22" spans="1:19" x14ac:dyDescent="0.2">
      <c r="A22" s="3">
        <v>20</v>
      </c>
      <c r="B22" s="17" t="s">
        <v>81</v>
      </c>
      <c r="C22" s="4" t="s">
        <v>15</v>
      </c>
      <c r="D22" s="18" t="e">
        <f>#REF!*2+#REF!*3+#REF!*4+#REF!*14+#REF!*2+#REF!*4</f>
        <v>#REF!</v>
      </c>
      <c r="E22" s="18" t="e">
        <f>#REF!*2+#REF!*3+#REF!*4+#REF!*14+#REF!*2+#REF!*4</f>
        <v>#REF!</v>
      </c>
      <c r="F22" s="18" t="e">
        <f>#REF!*2+#REF!*3+#REF!*4+#REF!*14+#REF!*2+#REF!*4</f>
        <v>#REF!</v>
      </c>
      <c r="G22" s="18" t="e">
        <f>#REF!*2+#REF!*3+#REF!*4+#REF!*14+#REF!*2+#REF!*4</f>
        <v>#REF!</v>
      </c>
      <c r="H22" s="18" t="e">
        <f>#REF!*2+#REF!*3+#REF!*4+#REF!*14+#REF!*2+#REF!*4</f>
        <v>#REF!</v>
      </c>
      <c r="I22" s="18" t="e">
        <f>#REF!*2+#REF!*3+#REF!*4+#REF!*14+#REF!*2+#REF!*4</f>
        <v>#REF!</v>
      </c>
      <c r="J22" s="18" t="e">
        <f>#REF!*2+#REF!*3+#REF!*4+#REF!*14+#REF!*2+#REF!*4</f>
        <v>#REF!</v>
      </c>
      <c r="K22" s="18" t="e">
        <f>#REF!*2+#REF!*3+#REF!*4+#REF!*14+#REF!*2+#REF!*4</f>
        <v>#REF!</v>
      </c>
      <c r="L22" s="18" t="e">
        <f>#REF!*2+#REF!*3+#REF!*4+#REF!*14+#REF!*2+#REF!*4</f>
        <v>#REF!</v>
      </c>
      <c r="M22" s="18">
        <v>2048</v>
      </c>
      <c r="N22" s="18" t="e">
        <f>#REF!*2+#REF!*3+#REF!*4+#REF!*14+#REF!*2+#REF!*4</f>
        <v>#REF!</v>
      </c>
      <c r="O22" s="18" t="e">
        <f>#REF!*2+#REF!*3+#REF!*4+#REF!*14+#REF!*2+#REF!*4</f>
        <v>#REF!</v>
      </c>
      <c r="P22" s="18" t="e">
        <f>#REF!*2+#REF!*3+#REF!*4+#REF!*14+#REF!*2+#REF!*4</f>
        <v>#REF!</v>
      </c>
      <c r="Q22" s="18" t="e">
        <f>#REF!*2+#REF!*3+#REF!*4+#REF!*14+#REF!*2+#REF!*4</f>
        <v>#REF!</v>
      </c>
      <c r="R22" s="68"/>
      <c r="S22" s="18">
        <v>2048</v>
      </c>
    </row>
    <row r="23" spans="1:19" x14ac:dyDescent="0.2">
      <c r="A23" s="3">
        <v>21</v>
      </c>
      <c r="B23" s="17" t="s">
        <v>82</v>
      </c>
      <c r="C23" s="4" t="s">
        <v>15</v>
      </c>
      <c r="D23" s="18" t="e">
        <f>#REF!*2+#REF!*3+#REF!*5+#REF!*16+#REF!*2+#REF!*4</f>
        <v>#REF!</v>
      </c>
      <c r="E23" s="18" t="e">
        <f>#REF!*2+#REF!*3+#REF!*5+#REF!*16+#REF!*2+#REF!*4</f>
        <v>#REF!</v>
      </c>
      <c r="F23" s="18" t="e">
        <f>#REF!*2+#REF!*3+#REF!*5+#REF!*16+#REF!*2+#REF!*4</f>
        <v>#REF!</v>
      </c>
      <c r="G23" s="18" t="e">
        <f>#REF!*2+#REF!*3+#REF!*5+#REF!*16+#REF!*2+#REF!*4</f>
        <v>#REF!</v>
      </c>
      <c r="H23" s="18" t="e">
        <f>#REF!*2+#REF!*3+#REF!*5+#REF!*16+#REF!*2+#REF!*4</f>
        <v>#REF!</v>
      </c>
      <c r="I23" s="18" t="e">
        <f>#REF!*2+#REF!*3+#REF!*5+#REF!*16+#REF!*2+#REF!*4</f>
        <v>#REF!</v>
      </c>
      <c r="J23" s="18" t="e">
        <f>#REF!*2+#REF!*3+#REF!*5+#REF!*16+#REF!*2+#REF!*4</f>
        <v>#REF!</v>
      </c>
      <c r="K23" s="18" t="e">
        <f>#REF!*2+#REF!*3+#REF!*5+#REF!*16+#REF!*2+#REF!*4</f>
        <v>#REF!</v>
      </c>
      <c r="L23" s="18" t="e">
        <f>#REF!*2+#REF!*3+#REF!*5+#REF!*16+#REF!*2+#REF!*4</f>
        <v>#REF!</v>
      </c>
      <c r="M23" s="18">
        <v>2182</v>
      </c>
      <c r="N23" s="18" t="e">
        <f>#REF!*2+#REF!*3+#REF!*5+#REF!*16+#REF!*2+#REF!*4</f>
        <v>#REF!</v>
      </c>
      <c r="O23" s="18" t="e">
        <f>#REF!*2+#REF!*3+#REF!*5+#REF!*16+#REF!*2+#REF!*4</f>
        <v>#REF!</v>
      </c>
      <c r="P23" s="18" t="e">
        <f>#REF!*2+#REF!*3+#REF!*5+#REF!*16+#REF!*2+#REF!*4</f>
        <v>#REF!</v>
      </c>
      <c r="Q23" s="18" t="e">
        <f>#REF!*2+#REF!*3+#REF!*5+#REF!*16+#REF!*2+#REF!*4</f>
        <v>#REF!</v>
      </c>
      <c r="R23" s="68"/>
      <c r="S23" s="18">
        <v>2182</v>
      </c>
    </row>
    <row r="24" spans="1:19" x14ac:dyDescent="0.2">
      <c r="A24" s="3">
        <v>22</v>
      </c>
      <c r="B24" s="17" t="s">
        <v>83</v>
      </c>
      <c r="C24" s="4" t="s">
        <v>16</v>
      </c>
      <c r="D24" s="18" t="e">
        <f>#REF!*2+#REF!*3+#REF!*5+#REF!*16+#REF!*2+#REF!*4</f>
        <v>#REF!</v>
      </c>
      <c r="E24" s="18" t="e">
        <f>#REF!*2+#REF!*3+#REF!*5+#REF!*16+#REF!*2+#REF!*4</f>
        <v>#REF!</v>
      </c>
      <c r="F24" s="18" t="e">
        <f>#REF!*2+#REF!*3+#REF!*5+#REF!*16+#REF!*2+#REF!*4</f>
        <v>#REF!</v>
      </c>
      <c r="G24" s="18" t="e">
        <f>#REF!*2+#REF!*3+#REF!*5+#REF!*16+#REF!*2+#REF!*4</f>
        <v>#REF!</v>
      </c>
      <c r="H24" s="18" t="e">
        <f>#REF!*2+#REF!*3+#REF!*5+#REF!*16+#REF!*2+#REF!*4</f>
        <v>#REF!</v>
      </c>
      <c r="I24" s="18" t="e">
        <f>#REF!*2+#REF!*3+#REF!*5+#REF!*16+#REF!*2+#REF!*4</f>
        <v>#REF!</v>
      </c>
      <c r="J24" s="18" t="e">
        <f>#REF!*2+#REF!*3+#REF!*5+#REF!*16+#REF!*2+#REF!*4</f>
        <v>#REF!</v>
      </c>
      <c r="K24" s="18" t="e">
        <f>#REF!*2+#REF!*3+#REF!*5+#REF!*16+#REF!*2+#REF!*4</f>
        <v>#REF!</v>
      </c>
      <c r="L24" s="18" t="e">
        <f>#REF!*2+#REF!*3+#REF!*5+#REF!*16+#REF!*2+#REF!*4</f>
        <v>#REF!</v>
      </c>
      <c r="M24" s="18">
        <v>2217</v>
      </c>
      <c r="N24" s="18" t="e">
        <f>#REF!*2+#REF!*3+#REF!*5+#REF!*16+#REF!*2+#REF!*4</f>
        <v>#REF!</v>
      </c>
      <c r="O24" s="18" t="e">
        <f>#REF!*2+#REF!*3+#REF!*5+#REF!*16+#REF!*2+#REF!*4</f>
        <v>#REF!</v>
      </c>
      <c r="P24" s="18" t="e">
        <f>#REF!*2+#REF!*3+#REF!*5+#REF!*16+#REF!*2+#REF!*4</f>
        <v>#REF!</v>
      </c>
      <c r="Q24" s="18" t="e">
        <f>#REF!*2+#REF!*3+#REF!*5+#REF!*16+#REF!*2+#REF!*4</f>
        <v>#REF!</v>
      </c>
      <c r="R24" s="68"/>
      <c r="S24" s="18">
        <v>2217</v>
      </c>
    </row>
    <row r="25" spans="1:19" x14ac:dyDescent="0.2">
      <c r="A25" s="3">
        <v>23</v>
      </c>
      <c r="B25" s="17" t="s">
        <v>84</v>
      </c>
      <c r="C25" s="4" t="s">
        <v>16</v>
      </c>
      <c r="D25" s="18" t="e">
        <f>#REF!*2+#REF!*3+#REF!*5+#REF!*16+#REF!*2+#REF!*4</f>
        <v>#REF!</v>
      </c>
      <c r="E25" s="18" t="e">
        <f>#REF!*2+#REF!*3+#REF!*5+#REF!*16+#REF!*2+#REF!*4</f>
        <v>#REF!</v>
      </c>
      <c r="F25" s="18" t="e">
        <f>#REF!*2+#REF!*3+#REF!*5+#REF!*16+#REF!*2+#REF!*4</f>
        <v>#REF!</v>
      </c>
      <c r="G25" s="18" t="e">
        <f>#REF!*2+#REF!*3+#REF!*5+#REF!*16+#REF!*2+#REF!*4</f>
        <v>#REF!</v>
      </c>
      <c r="H25" s="18" t="e">
        <f>#REF!*2+#REF!*3+#REF!*5+#REF!*16+#REF!*2+#REF!*4</f>
        <v>#REF!</v>
      </c>
      <c r="I25" s="18" t="e">
        <f>#REF!*2+#REF!*3+#REF!*5+#REF!*16+#REF!*2+#REF!*4</f>
        <v>#REF!</v>
      </c>
      <c r="J25" s="18" t="e">
        <f>#REF!*2+#REF!*3+#REF!*5+#REF!*16+#REF!*2+#REF!*4</f>
        <v>#REF!</v>
      </c>
      <c r="K25" s="18" t="e">
        <f>#REF!*2+#REF!*3+#REF!*5+#REF!*16+#REF!*2+#REF!*4</f>
        <v>#REF!</v>
      </c>
      <c r="L25" s="18" t="e">
        <f>#REF!*2+#REF!*3+#REF!*5+#REF!*16+#REF!*2+#REF!*4</f>
        <v>#REF!</v>
      </c>
      <c r="M25" s="18">
        <v>2250</v>
      </c>
      <c r="N25" s="18" t="e">
        <f>#REF!*2+#REF!*3+#REF!*5+#REF!*16+#REF!*2+#REF!*4</f>
        <v>#REF!</v>
      </c>
      <c r="O25" s="18" t="e">
        <f>#REF!*2+#REF!*3+#REF!*5+#REF!*16+#REF!*2+#REF!*4</f>
        <v>#REF!</v>
      </c>
      <c r="P25" s="18" t="e">
        <f>#REF!*2+#REF!*3+#REF!*5+#REF!*16+#REF!*2+#REF!*4</f>
        <v>#REF!</v>
      </c>
      <c r="Q25" s="18" t="e">
        <f>#REF!*2+#REF!*3+#REF!*5+#REF!*16+#REF!*2+#REF!*4</f>
        <v>#REF!</v>
      </c>
      <c r="R25" s="68"/>
      <c r="S25" s="18">
        <v>2250</v>
      </c>
    </row>
    <row r="26" spans="1:19" x14ac:dyDescent="0.2">
      <c r="A26" s="3">
        <v>24</v>
      </c>
      <c r="B26" s="17" t="s">
        <v>85</v>
      </c>
      <c r="C26" s="4" t="s">
        <v>16</v>
      </c>
      <c r="D26" s="18" t="e">
        <f>#REF!*2+#REF!*3+#REF!*5+#REF!*16+#REF!*2+#REF!*4</f>
        <v>#REF!</v>
      </c>
      <c r="E26" s="18" t="e">
        <f>#REF!*2+#REF!*3+#REF!*5+#REF!*16+#REF!*2+#REF!*4</f>
        <v>#REF!</v>
      </c>
      <c r="F26" s="18" t="e">
        <f>#REF!*2+#REF!*3+#REF!*5+#REF!*16+#REF!*2+#REF!*4</f>
        <v>#REF!</v>
      </c>
      <c r="G26" s="18" t="e">
        <f>#REF!*2+#REF!*3+#REF!*5+#REF!*16+#REF!*2+#REF!*4</f>
        <v>#REF!</v>
      </c>
      <c r="H26" s="18" t="e">
        <f>#REF!*2+#REF!*3+#REF!*5+#REF!*16+#REF!*2+#REF!*4</f>
        <v>#REF!</v>
      </c>
      <c r="I26" s="18" t="e">
        <f>#REF!*2+#REF!*3+#REF!*5+#REF!*16+#REF!*2+#REF!*4</f>
        <v>#REF!</v>
      </c>
      <c r="J26" s="18" t="e">
        <f>#REF!*2+#REF!*3+#REF!*5+#REF!*16+#REF!*2+#REF!*4</f>
        <v>#REF!</v>
      </c>
      <c r="K26" s="18" t="e">
        <f>#REF!*2+#REF!*3+#REF!*5+#REF!*16+#REF!*2+#REF!*4</f>
        <v>#REF!</v>
      </c>
      <c r="L26" s="18" t="e">
        <f>#REF!*2+#REF!*3+#REF!*5+#REF!*16+#REF!*2+#REF!*4</f>
        <v>#REF!</v>
      </c>
      <c r="M26" s="18">
        <v>2283</v>
      </c>
      <c r="N26" s="18" t="e">
        <f>#REF!*2+#REF!*3+#REF!*5+#REF!*16+#REF!*2+#REF!*4</f>
        <v>#REF!</v>
      </c>
      <c r="O26" s="18" t="e">
        <f>#REF!*2+#REF!*3+#REF!*5+#REF!*16+#REF!*2+#REF!*4</f>
        <v>#REF!</v>
      </c>
      <c r="P26" s="18" t="e">
        <f>#REF!*2+#REF!*3+#REF!*5+#REF!*16+#REF!*2+#REF!*4</f>
        <v>#REF!</v>
      </c>
      <c r="Q26" s="18" t="e">
        <f>#REF!*2+#REF!*3+#REF!*5+#REF!*16+#REF!*2+#REF!*4</f>
        <v>#REF!</v>
      </c>
      <c r="R26" s="68"/>
      <c r="S26" s="18">
        <v>2283</v>
      </c>
    </row>
    <row r="27" spans="1:19" x14ac:dyDescent="0.2">
      <c r="A27" s="3">
        <v>25</v>
      </c>
      <c r="B27" s="17" t="s">
        <v>86</v>
      </c>
      <c r="C27" s="4" t="s">
        <v>16</v>
      </c>
      <c r="D27" s="18" t="e">
        <f>#REF!*2+#REF!*3+#REF!*5+#REF!*16+#REF!*2+#REF!*4</f>
        <v>#REF!</v>
      </c>
      <c r="E27" s="18" t="e">
        <f>#REF!*2+#REF!*3+#REF!*5+#REF!*16+#REF!*2+#REF!*4</f>
        <v>#REF!</v>
      </c>
      <c r="F27" s="18" t="e">
        <f>#REF!*2+#REF!*3+#REF!*5+#REF!*16+#REF!*2+#REF!*4</f>
        <v>#REF!</v>
      </c>
      <c r="G27" s="18" t="e">
        <f>#REF!*2+#REF!*3+#REF!*5+#REF!*16+#REF!*2+#REF!*4</f>
        <v>#REF!</v>
      </c>
      <c r="H27" s="18" t="e">
        <f>#REF!*2+#REF!*3+#REF!*5+#REF!*16+#REF!*2+#REF!*4</f>
        <v>#REF!</v>
      </c>
      <c r="I27" s="18" t="e">
        <f>#REF!*2+#REF!*3+#REF!*5+#REF!*16+#REF!*2+#REF!*4</f>
        <v>#REF!</v>
      </c>
      <c r="J27" s="18" t="e">
        <f>#REF!*2+#REF!*3+#REF!*5+#REF!*16+#REF!*2+#REF!*4</f>
        <v>#REF!</v>
      </c>
      <c r="K27" s="18" t="e">
        <f>#REF!*2+#REF!*3+#REF!*5+#REF!*16+#REF!*2+#REF!*4</f>
        <v>#REF!</v>
      </c>
      <c r="L27" s="18" t="e">
        <f>#REF!*2+#REF!*3+#REF!*5+#REF!*16+#REF!*2+#REF!*4</f>
        <v>#REF!</v>
      </c>
      <c r="M27" s="18">
        <v>2316</v>
      </c>
      <c r="N27" s="18" t="e">
        <f>#REF!*2+#REF!*3+#REF!*5+#REF!*16+#REF!*2+#REF!*4</f>
        <v>#REF!</v>
      </c>
      <c r="O27" s="18" t="e">
        <f>#REF!*2+#REF!*3+#REF!*5+#REF!*16+#REF!*2+#REF!*4</f>
        <v>#REF!</v>
      </c>
      <c r="P27" s="18" t="e">
        <f>#REF!*2+#REF!*3+#REF!*5+#REF!*16+#REF!*2+#REF!*4</f>
        <v>#REF!</v>
      </c>
      <c r="Q27" s="18" t="e">
        <f>#REF!*2+#REF!*3+#REF!*5+#REF!*16+#REF!*2+#REF!*4</f>
        <v>#REF!</v>
      </c>
      <c r="R27" s="68"/>
      <c r="S27" s="18">
        <v>2316</v>
      </c>
    </row>
    <row r="28" spans="1:19" x14ac:dyDescent="0.2">
      <c r="A28" s="3">
        <v>26</v>
      </c>
      <c r="B28" s="17" t="s">
        <v>87</v>
      </c>
      <c r="C28" s="4" t="s">
        <v>16</v>
      </c>
      <c r="D28" s="18" t="e">
        <f>#REF!*2+#REF!*3+#REF!*6+#REF!*18+#REF!*2+#REF!*4</f>
        <v>#REF!</v>
      </c>
      <c r="E28" s="18" t="e">
        <f>#REF!*2+#REF!*3+#REF!*6+#REF!*18+#REF!*2+#REF!*4</f>
        <v>#REF!</v>
      </c>
      <c r="F28" s="18" t="e">
        <f>#REF!*2+#REF!*3+#REF!*6+#REF!*18+#REF!*2+#REF!*4</f>
        <v>#REF!</v>
      </c>
      <c r="G28" s="18" t="e">
        <f>#REF!*2+#REF!*3+#REF!*6+#REF!*18+#REF!*2+#REF!*4</f>
        <v>#REF!</v>
      </c>
      <c r="H28" s="18" t="e">
        <f>#REF!*2+#REF!*3+#REF!*6+#REF!*18+#REF!*2+#REF!*4</f>
        <v>#REF!</v>
      </c>
      <c r="I28" s="18" t="e">
        <f>#REF!*2+#REF!*3+#REF!*6+#REF!*18+#REF!*2+#REF!*4</f>
        <v>#REF!</v>
      </c>
      <c r="J28" s="18" t="e">
        <f>#REF!*2+#REF!*3+#REF!*6+#REF!*18+#REF!*2+#REF!*4</f>
        <v>#REF!</v>
      </c>
      <c r="K28" s="18" t="e">
        <f>#REF!*2+#REF!*3+#REF!*6+#REF!*18+#REF!*2+#REF!*4</f>
        <v>#REF!</v>
      </c>
      <c r="L28" s="18" t="e">
        <f>#REF!*2+#REF!*3+#REF!*6+#REF!*18+#REF!*2+#REF!*4</f>
        <v>#REF!</v>
      </c>
      <c r="M28" s="18">
        <v>2450</v>
      </c>
      <c r="N28" s="18" t="e">
        <f>#REF!*2+#REF!*3+#REF!*6+#REF!*18+#REF!*2+#REF!*4</f>
        <v>#REF!</v>
      </c>
      <c r="O28" s="18" t="e">
        <f>#REF!*2+#REF!*3+#REF!*6+#REF!*18+#REF!*2+#REF!*4</f>
        <v>#REF!</v>
      </c>
      <c r="P28" s="18" t="e">
        <f>#REF!*2+#REF!*3+#REF!*6+#REF!*18+#REF!*2+#REF!*4</f>
        <v>#REF!</v>
      </c>
      <c r="Q28" s="18" t="e">
        <f>#REF!*2+#REF!*3+#REF!*6+#REF!*18+#REF!*2+#REF!*4</f>
        <v>#REF!</v>
      </c>
      <c r="R28" s="68"/>
      <c r="S28" s="18">
        <v>2450</v>
      </c>
    </row>
    <row r="29" spans="1:19" x14ac:dyDescent="0.2">
      <c r="A29" s="3">
        <v>27</v>
      </c>
      <c r="B29" s="17" t="s">
        <v>88</v>
      </c>
      <c r="C29" s="4" t="s">
        <v>16</v>
      </c>
      <c r="D29" s="18" t="e">
        <f>#REF!*2+#REF!*3+#REF!*6+#REF!*18+#REF!*2+#REF!*4</f>
        <v>#REF!</v>
      </c>
      <c r="E29" s="18" t="e">
        <f>#REF!*2+#REF!*3+#REF!*6+#REF!*18+#REF!*2+#REF!*4</f>
        <v>#REF!</v>
      </c>
      <c r="F29" s="18" t="e">
        <f>#REF!*2+#REF!*3+#REF!*6+#REF!*18+#REF!*2+#REF!*4</f>
        <v>#REF!</v>
      </c>
      <c r="G29" s="18" t="e">
        <f>#REF!*2+#REF!*3+#REF!*6+#REF!*18+#REF!*2+#REF!*4</f>
        <v>#REF!</v>
      </c>
      <c r="H29" s="18" t="e">
        <f>#REF!*2+#REF!*3+#REF!*6+#REF!*18+#REF!*2+#REF!*4</f>
        <v>#REF!</v>
      </c>
      <c r="I29" s="18" t="e">
        <f>#REF!*2+#REF!*3+#REF!*6+#REF!*18+#REF!*2+#REF!*4</f>
        <v>#REF!</v>
      </c>
      <c r="J29" s="18" t="e">
        <f>#REF!*2+#REF!*3+#REF!*6+#REF!*18+#REF!*2+#REF!*4</f>
        <v>#REF!</v>
      </c>
      <c r="K29" s="18" t="e">
        <f>#REF!*2+#REF!*3+#REF!*6+#REF!*18+#REF!*2+#REF!*4</f>
        <v>#REF!</v>
      </c>
      <c r="L29" s="18" t="e">
        <f>#REF!*2+#REF!*3+#REF!*6+#REF!*18+#REF!*2+#REF!*4</f>
        <v>#REF!</v>
      </c>
      <c r="M29" s="18">
        <v>2483</v>
      </c>
      <c r="N29" s="18" t="e">
        <f>#REF!*2+#REF!*3+#REF!*6+#REF!*18+#REF!*2+#REF!*4</f>
        <v>#REF!</v>
      </c>
      <c r="O29" s="18" t="e">
        <f>#REF!*2+#REF!*3+#REF!*6+#REF!*18+#REF!*2+#REF!*4</f>
        <v>#REF!</v>
      </c>
      <c r="P29" s="18" t="e">
        <f>#REF!*2+#REF!*3+#REF!*6+#REF!*18+#REF!*2+#REF!*4</f>
        <v>#REF!</v>
      </c>
      <c r="Q29" s="18" t="e">
        <f>#REF!*2+#REF!*3+#REF!*6+#REF!*18+#REF!*2+#REF!*4</f>
        <v>#REF!</v>
      </c>
      <c r="R29" s="68"/>
      <c r="S29" s="18">
        <v>2483</v>
      </c>
    </row>
    <row r="30" spans="1:19" x14ac:dyDescent="0.2">
      <c r="A30" s="3">
        <v>28</v>
      </c>
      <c r="B30" s="17" t="s">
        <v>89</v>
      </c>
      <c r="C30" s="4" t="s">
        <v>16</v>
      </c>
      <c r="D30" s="18" t="e">
        <f>#REF!*2+#REF!*3+#REF!*6+#REF!*18+#REF!*2+#REF!*4</f>
        <v>#REF!</v>
      </c>
      <c r="E30" s="18" t="e">
        <f>#REF!*2+#REF!*3+#REF!*6+#REF!*18+#REF!*2+#REF!*4</f>
        <v>#REF!</v>
      </c>
      <c r="F30" s="18" t="e">
        <f>#REF!*2+#REF!*3+#REF!*6+#REF!*18+#REF!*2+#REF!*4</f>
        <v>#REF!</v>
      </c>
      <c r="G30" s="18" t="e">
        <f>#REF!*2+#REF!*3+#REF!*6+#REF!*18+#REF!*2+#REF!*4</f>
        <v>#REF!</v>
      </c>
      <c r="H30" s="18" t="e">
        <f>#REF!*2+#REF!*3+#REF!*6+#REF!*18+#REF!*2+#REF!*4</f>
        <v>#REF!</v>
      </c>
      <c r="I30" s="18" t="e">
        <f>#REF!*2+#REF!*3+#REF!*6+#REF!*18+#REF!*2+#REF!*4</f>
        <v>#REF!</v>
      </c>
      <c r="J30" s="18" t="e">
        <f>#REF!*2+#REF!*3+#REF!*6+#REF!*18+#REF!*2+#REF!*4</f>
        <v>#REF!</v>
      </c>
      <c r="K30" s="18" t="e">
        <f>#REF!*2+#REF!*3+#REF!*6+#REF!*18+#REF!*2+#REF!*4</f>
        <v>#REF!</v>
      </c>
      <c r="L30" s="18" t="e">
        <f>#REF!*2+#REF!*3+#REF!*6+#REF!*18+#REF!*2+#REF!*4</f>
        <v>#REF!</v>
      </c>
      <c r="M30" s="18">
        <v>2516</v>
      </c>
      <c r="N30" s="18" t="e">
        <f>#REF!*2+#REF!*3+#REF!*6+#REF!*18+#REF!*2+#REF!*4</f>
        <v>#REF!</v>
      </c>
      <c r="O30" s="18" t="e">
        <f>#REF!*2+#REF!*3+#REF!*6+#REF!*18+#REF!*2+#REF!*4</f>
        <v>#REF!</v>
      </c>
      <c r="P30" s="18" t="e">
        <f>#REF!*2+#REF!*3+#REF!*6+#REF!*18+#REF!*2+#REF!*4</f>
        <v>#REF!</v>
      </c>
      <c r="Q30" s="18" t="e">
        <f>#REF!*2+#REF!*3+#REF!*6+#REF!*18+#REF!*2+#REF!*4</f>
        <v>#REF!</v>
      </c>
      <c r="R30" s="68"/>
      <c r="S30" s="18">
        <v>2516</v>
      </c>
    </row>
    <row r="31" spans="1:19" x14ac:dyDescent="0.2">
      <c r="A31" s="3">
        <v>29</v>
      </c>
      <c r="B31" s="17" t="s">
        <v>90</v>
      </c>
      <c r="C31" s="4" t="s">
        <v>16</v>
      </c>
      <c r="D31" s="18" t="e">
        <f>#REF!*2+#REF!*3+#REF!*6+#REF!*18+#REF!*2+#REF!*4</f>
        <v>#REF!</v>
      </c>
      <c r="E31" s="18" t="e">
        <f>#REF!*2+#REF!*3+#REF!*6+#REF!*18+#REF!*2+#REF!*4</f>
        <v>#REF!</v>
      </c>
      <c r="F31" s="18" t="e">
        <f>#REF!*2+#REF!*3+#REF!*6+#REF!*18+#REF!*2+#REF!*4</f>
        <v>#REF!</v>
      </c>
      <c r="G31" s="18" t="e">
        <f>#REF!*2+#REF!*3+#REF!*6+#REF!*18+#REF!*2+#REF!*4</f>
        <v>#REF!</v>
      </c>
      <c r="H31" s="18" t="e">
        <f>#REF!*2+#REF!*3+#REF!*6+#REF!*18+#REF!*2+#REF!*4</f>
        <v>#REF!</v>
      </c>
      <c r="I31" s="18" t="e">
        <f>#REF!*2+#REF!*3+#REF!*6+#REF!*18+#REF!*2+#REF!*4</f>
        <v>#REF!</v>
      </c>
      <c r="J31" s="18" t="e">
        <f>#REF!*2+#REF!*3+#REF!*6+#REF!*18+#REF!*2+#REF!*4</f>
        <v>#REF!</v>
      </c>
      <c r="K31" s="18" t="e">
        <f>#REF!*2+#REF!*3+#REF!*6+#REF!*18+#REF!*2+#REF!*4</f>
        <v>#REF!</v>
      </c>
      <c r="L31" s="18" t="e">
        <f>#REF!*2+#REF!*3+#REF!*6+#REF!*18+#REF!*2+#REF!*4</f>
        <v>#REF!</v>
      </c>
      <c r="M31" s="18">
        <v>2549</v>
      </c>
      <c r="N31" s="18" t="e">
        <f>#REF!*2+#REF!*3+#REF!*6+#REF!*18+#REF!*2+#REF!*4</f>
        <v>#REF!</v>
      </c>
      <c r="O31" s="18" t="e">
        <f>#REF!*2+#REF!*3+#REF!*6+#REF!*18+#REF!*2+#REF!*4</f>
        <v>#REF!</v>
      </c>
      <c r="P31" s="18" t="e">
        <f>#REF!*2+#REF!*3+#REF!*6+#REF!*18+#REF!*2+#REF!*4</f>
        <v>#REF!</v>
      </c>
      <c r="Q31" s="18" t="e">
        <f>#REF!*2+#REF!*3+#REF!*6+#REF!*18+#REF!*2+#REF!*4</f>
        <v>#REF!</v>
      </c>
      <c r="R31" s="68"/>
      <c r="S31" s="18">
        <v>2549</v>
      </c>
    </row>
    <row r="32" spans="1:19" x14ac:dyDescent="0.2">
      <c r="A32" s="3">
        <v>30</v>
      </c>
      <c r="B32" s="17" t="s">
        <v>91</v>
      </c>
      <c r="C32" s="4" t="s">
        <v>16</v>
      </c>
      <c r="D32" s="18" t="e">
        <f>#REF!*2+#REF!*3+#REF!*6+#REF!*18+#REF!*2+#REF!*4</f>
        <v>#REF!</v>
      </c>
      <c r="E32" s="18" t="e">
        <f>#REF!*2+#REF!*3+#REF!*6+#REF!*18+#REF!*2+#REF!*4</f>
        <v>#REF!</v>
      </c>
      <c r="F32" s="18" t="e">
        <f>#REF!*2+#REF!*3+#REF!*6+#REF!*18+#REF!*2+#REF!*4</f>
        <v>#REF!</v>
      </c>
      <c r="G32" s="18" t="e">
        <f>#REF!*2+#REF!*3+#REF!*6+#REF!*18+#REF!*2+#REF!*4</f>
        <v>#REF!</v>
      </c>
      <c r="H32" s="18" t="e">
        <f>#REF!*2+#REF!*3+#REF!*6+#REF!*18+#REF!*2+#REF!*4</f>
        <v>#REF!</v>
      </c>
      <c r="I32" s="18" t="e">
        <f>#REF!*2+#REF!*3+#REF!*6+#REF!*18+#REF!*2+#REF!*4</f>
        <v>#REF!</v>
      </c>
      <c r="J32" s="18" t="e">
        <f>#REF!*2+#REF!*3+#REF!*6+#REF!*18+#REF!*2+#REF!*4</f>
        <v>#REF!</v>
      </c>
      <c r="K32" s="18" t="e">
        <f>#REF!*2+#REF!*3+#REF!*6+#REF!*18+#REF!*2+#REF!*4</f>
        <v>#REF!</v>
      </c>
      <c r="L32" s="18" t="e">
        <f>#REF!*2+#REF!*3+#REF!*6+#REF!*18+#REF!*2+#REF!*4</f>
        <v>#REF!</v>
      </c>
      <c r="M32" s="18">
        <v>2582</v>
      </c>
      <c r="N32" s="18" t="e">
        <f>#REF!*2+#REF!*3+#REF!*6+#REF!*18+#REF!*2+#REF!*4</f>
        <v>#REF!</v>
      </c>
      <c r="O32" s="18" t="e">
        <f>#REF!*2+#REF!*3+#REF!*6+#REF!*18+#REF!*2+#REF!*4</f>
        <v>#REF!</v>
      </c>
      <c r="P32" s="18" t="e">
        <f>#REF!*2+#REF!*3+#REF!*6+#REF!*18+#REF!*2+#REF!*4</f>
        <v>#REF!</v>
      </c>
      <c r="Q32" s="18" t="e">
        <f>#REF!*2+#REF!*3+#REF!*6+#REF!*18+#REF!*2+#REF!*4</f>
        <v>#REF!</v>
      </c>
      <c r="R32" s="68"/>
      <c r="S32" s="18">
        <v>2582</v>
      </c>
    </row>
    <row r="33" spans="1:19" x14ac:dyDescent="0.2">
      <c r="A33" s="3">
        <v>31</v>
      </c>
      <c r="B33" s="17" t="s">
        <v>92</v>
      </c>
      <c r="C33" s="4" t="s">
        <v>16</v>
      </c>
      <c r="D33" s="18" t="e">
        <f>#REF!*2+#REF!*3+#REF!*6+#REF!*18+#REF!*2+#REF!*4</f>
        <v>#REF!</v>
      </c>
      <c r="E33" s="18" t="e">
        <f>#REF!*2+#REF!*3+#REF!*6+#REF!*18+#REF!*2+#REF!*4</f>
        <v>#REF!</v>
      </c>
      <c r="F33" s="18" t="e">
        <f>#REF!*2+#REF!*3+#REF!*6+#REF!*18+#REF!*2+#REF!*4</f>
        <v>#REF!</v>
      </c>
      <c r="G33" s="18" t="e">
        <f>#REF!*2+#REF!*3+#REF!*6+#REF!*18+#REF!*2+#REF!*4</f>
        <v>#REF!</v>
      </c>
      <c r="H33" s="18" t="e">
        <f>#REF!*2+#REF!*3+#REF!*6+#REF!*18+#REF!*2+#REF!*4</f>
        <v>#REF!</v>
      </c>
      <c r="I33" s="18" t="e">
        <f>#REF!*2+#REF!*3+#REF!*6+#REF!*18+#REF!*2+#REF!*4</f>
        <v>#REF!</v>
      </c>
      <c r="J33" s="18" t="e">
        <f>#REF!*2+#REF!*3+#REF!*6+#REF!*18+#REF!*2+#REF!*4</f>
        <v>#REF!</v>
      </c>
      <c r="K33" s="18" t="e">
        <f>#REF!*2+#REF!*3+#REF!*6+#REF!*18+#REF!*2+#REF!*4</f>
        <v>#REF!</v>
      </c>
      <c r="L33" s="18" t="e">
        <f>#REF!*2+#REF!*3+#REF!*6+#REF!*18+#REF!*2+#REF!*4</f>
        <v>#REF!</v>
      </c>
      <c r="M33" s="18">
        <v>2615</v>
      </c>
      <c r="N33" s="18" t="e">
        <f>#REF!*2+#REF!*3+#REF!*6+#REF!*18+#REF!*2+#REF!*4</f>
        <v>#REF!</v>
      </c>
      <c r="O33" s="18" t="e">
        <f>#REF!*2+#REF!*3+#REF!*6+#REF!*18+#REF!*2+#REF!*4</f>
        <v>#REF!</v>
      </c>
      <c r="P33" s="18" t="e">
        <f>#REF!*2+#REF!*3+#REF!*6+#REF!*18+#REF!*2+#REF!*4</f>
        <v>#REF!</v>
      </c>
      <c r="Q33" s="18" t="e">
        <f>#REF!*2+#REF!*3+#REF!*6+#REF!*18+#REF!*2+#REF!*4</f>
        <v>#REF!</v>
      </c>
      <c r="R33" s="68"/>
      <c r="S33" s="18">
        <v>2615</v>
      </c>
    </row>
    <row r="34" spans="1:19" x14ac:dyDescent="0.2">
      <c r="A34" s="3">
        <v>32</v>
      </c>
      <c r="B34" s="17" t="s">
        <v>93</v>
      </c>
      <c r="C34" s="4" t="s">
        <v>16</v>
      </c>
      <c r="D34" s="18" t="e">
        <f>#REF!*2+#REF!*3+#REF!*7+#REF!*20+#REF!*2+#REF!*4</f>
        <v>#REF!</v>
      </c>
      <c r="E34" s="18" t="e">
        <f>#REF!*2+#REF!*3+#REF!*7+#REF!*20+#REF!*2+#REF!*4</f>
        <v>#REF!</v>
      </c>
      <c r="F34" s="18" t="e">
        <f>#REF!*2+#REF!*3+#REF!*7+#REF!*20+#REF!*2+#REF!*4</f>
        <v>#REF!</v>
      </c>
      <c r="G34" s="18" t="e">
        <f>#REF!*2+#REF!*3+#REF!*7+#REF!*20+#REF!*2+#REF!*4</f>
        <v>#REF!</v>
      </c>
      <c r="H34" s="18" t="e">
        <f>#REF!*2+#REF!*3+#REF!*7+#REF!*20+#REF!*2+#REF!*4</f>
        <v>#REF!</v>
      </c>
      <c r="I34" s="18" t="e">
        <f>#REF!*2+#REF!*3+#REF!*7+#REF!*20+#REF!*2+#REF!*4</f>
        <v>#REF!</v>
      </c>
      <c r="J34" s="18" t="e">
        <f>#REF!*2+#REF!*3+#REF!*7+#REF!*20+#REF!*2+#REF!*4</f>
        <v>#REF!</v>
      </c>
      <c r="K34" s="18" t="e">
        <f>#REF!*2+#REF!*3+#REF!*7+#REF!*20+#REF!*2+#REF!*4</f>
        <v>#REF!</v>
      </c>
      <c r="L34" s="18" t="e">
        <f>#REF!*2+#REF!*3+#REF!*7+#REF!*20+#REF!*2+#REF!*4</f>
        <v>#REF!</v>
      </c>
      <c r="M34" s="18">
        <v>2752</v>
      </c>
      <c r="N34" s="18" t="e">
        <f>#REF!*2+#REF!*3+#REF!*7+#REF!*20+#REF!*2+#REF!*4</f>
        <v>#REF!</v>
      </c>
      <c r="O34" s="18" t="e">
        <f>#REF!*2+#REF!*3+#REF!*7+#REF!*20+#REF!*2+#REF!*4</f>
        <v>#REF!</v>
      </c>
      <c r="P34" s="18" t="e">
        <f>#REF!*2+#REF!*3+#REF!*7+#REF!*20+#REF!*2+#REF!*4</f>
        <v>#REF!</v>
      </c>
      <c r="Q34" s="18" t="e">
        <f>#REF!*2+#REF!*3+#REF!*7+#REF!*20+#REF!*2+#REF!*4</f>
        <v>#REF!</v>
      </c>
      <c r="R34" s="68"/>
      <c r="S34" s="18">
        <v>2752</v>
      </c>
    </row>
    <row r="35" spans="1:19" x14ac:dyDescent="0.2">
      <c r="A35" s="3">
        <v>33</v>
      </c>
      <c r="B35" s="17" t="s">
        <v>94</v>
      </c>
      <c r="C35" s="4" t="s">
        <v>16</v>
      </c>
      <c r="D35" s="18" t="e">
        <f>#REF!*2+#REF!*3+#REF!*7+#REF!*20+#REF!*2+#REF!*4</f>
        <v>#REF!</v>
      </c>
      <c r="E35" s="18" t="e">
        <f>#REF!*2+#REF!*3+#REF!*7+#REF!*20+#REF!*2+#REF!*4</f>
        <v>#REF!</v>
      </c>
      <c r="F35" s="18" t="e">
        <f>#REF!*2+#REF!*3+#REF!*7+#REF!*20+#REF!*2+#REF!*4</f>
        <v>#REF!</v>
      </c>
      <c r="G35" s="18" t="e">
        <f>#REF!*2+#REF!*3+#REF!*7+#REF!*20+#REF!*2+#REF!*4</f>
        <v>#REF!</v>
      </c>
      <c r="H35" s="18" t="e">
        <f>#REF!*2+#REF!*3+#REF!*7+#REF!*20+#REF!*2+#REF!*4</f>
        <v>#REF!</v>
      </c>
      <c r="I35" s="18" t="e">
        <f>#REF!*2+#REF!*3+#REF!*7+#REF!*20+#REF!*2+#REF!*4</f>
        <v>#REF!</v>
      </c>
      <c r="J35" s="18" t="e">
        <f>#REF!*2+#REF!*3+#REF!*7+#REF!*20+#REF!*2+#REF!*4</f>
        <v>#REF!</v>
      </c>
      <c r="K35" s="18" t="e">
        <f>#REF!*2+#REF!*3+#REF!*7+#REF!*20+#REF!*2+#REF!*4</f>
        <v>#REF!</v>
      </c>
      <c r="L35" s="18" t="e">
        <f>#REF!*2+#REF!*3+#REF!*7+#REF!*20+#REF!*2+#REF!*4</f>
        <v>#REF!</v>
      </c>
      <c r="M35" s="18">
        <v>2785</v>
      </c>
      <c r="N35" s="18" t="e">
        <f>#REF!*2+#REF!*3+#REF!*7+#REF!*20+#REF!*2+#REF!*4</f>
        <v>#REF!</v>
      </c>
      <c r="O35" s="18" t="e">
        <f>#REF!*2+#REF!*3+#REF!*7+#REF!*20+#REF!*2+#REF!*4</f>
        <v>#REF!</v>
      </c>
      <c r="P35" s="18" t="e">
        <f>#REF!*2+#REF!*3+#REF!*7+#REF!*20+#REF!*2+#REF!*4</f>
        <v>#REF!</v>
      </c>
      <c r="Q35" s="18" t="e">
        <f>#REF!*2+#REF!*3+#REF!*7+#REF!*20+#REF!*2+#REF!*4</f>
        <v>#REF!</v>
      </c>
      <c r="R35" s="68"/>
      <c r="S35" s="18">
        <v>2785</v>
      </c>
    </row>
    <row r="36" spans="1:19" x14ac:dyDescent="0.2">
      <c r="A36" s="3">
        <v>34</v>
      </c>
      <c r="B36" s="17" t="s">
        <v>95</v>
      </c>
      <c r="C36" s="4" t="s">
        <v>16</v>
      </c>
      <c r="D36" s="18" t="e">
        <f>#REF!*2+#REF!*3+#REF!*7+#REF!*20+#REF!*2+#REF!*4</f>
        <v>#REF!</v>
      </c>
      <c r="E36" s="18" t="e">
        <f>#REF!*2+#REF!*3+#REF!*7+#REF!*20+#REF!*2+#REF!*4</f>
        <v>#REF!</v>
      </c>
      <c r="F36" s="18" t="e">
        <f>#REF!*2+#REF!*3+#REF!*7+#REF!*20+#REF!*2+#REF!*4</f>
        <v>#REF!</v>
      </c>
      <c r="G36" s="18" t="e">
        <f>#REF!*2+#REF!*3+#REF!*7+#REF!*20+#REF!*2+#REF!*4</f>
        <v>#REF!</v>
      </c>
      <c r="H36" s="18" t="e">
        <f>#REF!*2+#REF!*3+#REF!*7+#REF!*20+#REF!*2+#REF!*4</f>
        <v>#REF!</v>
      </c>
      <c r="I36" s="18" t="e">
        <f>#REF!*2+#REF!*3+#REF!*7+#REF!*20+#REF!*2+#REF!*4</f>
        <v>#REF!</v>
      </c>
      <c r="J36" s="18" t="e">
        <f>#REF!*2+#REF!*3+#REF!*7+#REF!*20+#REF!*2+#REF!*4</f>
        <v>#REF!</v>
      </c>
      <c r="K36" s="18" t="e">
        <f>#REF!*2+#REF!*3+#REF!*7+#REF!*20+#REF!*2+#REF!*4</f>
        <v>#REF!</v>
      </c>
      <c r="L36" s="18" t="e">
        <f>#REF!*2+#REF!*3+#REF!*7+#REF!*20+#REF!*2+#REF!*4</f>
        <v>#REF!</v>
      </c>
      <c r="M36" s="18">
        <v>2818</v>
      </c>
      <c r="N36" s="18" t="e">
        <f>#REF!*2+#REF!*3+#REF!*7+#REF!*20+#REF!*2+#REF!*4</f>
        <v>#REF!</v>
      </c>
      <c r="O36" s="18" t="e">
        <f>#REF!*2+#REF!*3+#REF!*7+#REF!*20+#REF!*2+#REF!*4</f>
        <v>#REF!</v>
      </c>
      <c r="P36" s="18" t="e">
        <f>#REF!*2+#REF!*3+#REF!*7+#REF!*20+#REF!*2+#REF!*4</f>
        <v>#REF!</v>
      </c>
      <c r="Q36" s="18" t="e">
        <f>#REF!*2+#REF!*3+#REF!*7+#REF!*20+#REF!*2+#REF!*4</f>
        <v>#REF!</v>
      </c>
      <c r="R36" s="68"/>
      <c r="S36" s="18">
        <v>2818</v>
      </c>
    </row>
    <row r="37" spans="1:19" x14ac:dyDescent="0.2">
      <c r="A37" s="3">
        <v>35</v>
      </c>
      <c r="B37" s="17" t="s">
        <v>96</v>
      </c>
      <c r="C37" s="4" t="s">
        <v>16</v>
      </c>
      <c r="D37" s="18" t="e">
        <f>#REF!*2+#REF!*3+#REF!*7+#REF!*20+#REF!*2+#REF!*4</f>
        <v>#REF!</v>
      </c>
      <c r="E37" s="18" t="e">
        <f>#REF!*2+#REF!*3+#REF!*7+#REF!*20+#REF!*2+#REF!*4</f>
        <v>#REF!</v>
      </c>
      <c r="F37" s="18" t="e">
        <f>#REF!*2+#REF!*3+#REF!*7+#REF!*20+#REF!*2+#REF!*4</f>
        <v>#REF!</v>
      </c>
      <c r="G37" s="18" t="e">
        <f>#REF!*2+#REF!*3+#REF!*7+#REF!*20+#REF!*2+#REF!*4</f>
        <v>#REF!</v>
      </c>
      <c r="H37" s="18" t="e">
        <f>#REF!*2+#REF!*3+#REF!*7+#REF!*20+#REF!*2+#REF!*4</f>
        <v>#REF!</v>
      </c>
      <c r="I37" s="18" t="e">
        <f>#REF!*2+#REF!*3+#REF!*7+#REF!*20+#REF!*2+#REF!*4</f>
        <v>#REF!</v>
      </c>
      <c r="J37" s="18" t="e">
        <f>#REF!*2+#REF!*3+#REF!*7+#REF!*20+#REF!*2+#REF!*4</f>
        <v>#REF!</v>
      </c>
      <c r="K37" s="18" t="e">
        <f>#REF!*2+#REF!*3+#REF!*7+#REF!*20+#REF!*2+#REF!*4</f>
        <v>#REF!</v>
      </c>
      <c r="L37" s="18" t="e">
        <f>#REF!*2+#REF!*3+#REF!*7+#REF!*20+#REF!*2+#REF!*4</f>
        <v>#REF!</v>
      </c>
      <c r="M37" s="18">
        <v>2851</v>
      </c>
      <c r="N37" s="18" t="e">
        <f>#REF!*2+#REF!*3+#REF!*7+#REF!*20+#REF!*2+#REF!*4</f>
        <v>#REF!</v>
      </c>
      <c r="O37" s="18" t="e">
        <f>#REF!*2+#REF!*3+#REF!*7+#REF!*20+#REF!*2+#REF!*4</f>
        <v>#REF!</v>
      </c>
      <c r="P37" s="18" t="e">
        <f>#REF!*2+#REF!*3+#REF!*7+#REF!*20+#REF!*2+#REF!*4</f>
        <v>#REF!</v>
      </c>
      <c r="Q37" s="18" t="e">
        <f>#REF!*2+#REF!*3+#REF!*7+#REF!*20+#REF!*2+#REF!*4</f>
        <v>#REF!</v>
      </c>
      <c r="R37" s="68"/>
      <c r="S37" s="18">
        <v>2851</v>
      </c>
    </row>
    <row r="38" spans="1:19" x14ac:dyDescent="0.2">
      <c r="A38" s="3">
        <v>36</v>
      </c>
      <c r="B38" s="17" t="s">
        <v>97</v>
      </c>
      <c r="C38" s="4" t="s">
        <v>16</v>
      </c>
      <c r="D38" s="18" t="e">
        <f>#REF!*2+#REF!*3+#REF!*7+#REF!*20+#REF!*2+#REF!*4</f>
        <v>#REF!</v>
      </c>
      <c r="E38" s="18" t="e">
        <f>#REF!*2+#REF!*3+#REF!*7+#REF!*20+#REF!*2+#REF!*4</f>
        <v>#REF!</v>
      </c>
      <c r="F38" s="18" t="e">
        <f>#REF!*2+#REF!*3+#REF!*7+#REF!*20+#REF!*2+#REF!*4</f>
        <v>#REF!</v>
      </c>
      <c r="G38" s="18" t="e">
        <f>#REF!*2+#REF!*3+#REF!*7+#REF!*20+#REF!*2+#REF!*4</f>
        <v>#REF!</v>
      </c>
      <c r="H38" s="18" t="e">
        <f>#REF!*2+#REF!*3+#REF!*7+#REF!*20+#REF!*2+#REF!*4</f>
        <v>#REF!</v>
      </c>
      <c r="I38" s="18" t="e">
        <f>#REF!*2+#REF!*3+#REF!*7+#REF!*20+#REF!*2+#REF!*4</f>
        <v>#REF!</v>
      </c>
      <c r="J38" s="18" t="e">
        <f>#REF!*2+#REF!*3+#REF!*7+#REF!*20+#REF!*2+#REF!*4</f>
        <v>#REF!</v>
      </c>
      <c r="K38" s="18" t="e">
        <f>#REF!*2+#REF!*3+#REF!*7+#REF!*20+#REF!*2+#REF!*4</f>
        <v>#REF!</v>
      </c>
      <c r="L38" s="18" t="e">
        <f>#REF!*2+#REF!*3+#REF!*7+#REF!*20+#REF!*2+#REF!*4</f>
        <v>#REF!</v>
      </c>
      <c r="M38" s="18">
        <v>2884</v>
      </c>
      <c r="N38" s="18" t="e">
        <f>#REF!*2+#REF!*3+#REF!*7+#REF!*20+#REF!*2+#REF!*4</f>
        <v>#REF!</v>
      </c>
      <c r="O38" s="18" t="e">
        <f>#REF!*2+#REF!*3+#REF!*7+#REF!*20+#REF!*2+#REF!*4</f>
        <v>#REF!</v>
      </c>
      <c r="P38" s="18" t="e">
        <f>#REF!*2+#REF!*3+#REF!*7+#REF!*20+#REF!*2+#REF!*4</f>
        <v>#REF!</v>
      </c>
      <c r="Q38" s="18" t="e">
        <f>#REF!*2+#REF!*3+#REF!*7+#REF!*20+#REF!*2+#REF!*4</f>
        <v>#REF!</v>
      </c>
      <c r="R38" s="68"/>
      <c r="S38" s="18">
        <v>2884</v>
      </c>
    </row>
    <row r="39" spans="1:19" x14ac:dyDescent="0.2">
      <c r="A39" s="3">
        <v>37</v>
      </c>
      <c r="B39" s="17" t="s">
        <v>98</v>
      </c>
      <c r="C39" s="4" t="s">
        <v>16</v>
      </c>
      <c r="D39" s="18" t="e">
        <f>#REF!*2+#REF!*3+#REF!*8+#REF!*22+#REF!*2+#REF!*4</f>
        <v>#REF!</v>
      </c>
      <c r="E39" s="18" t="e">
        <f>#REF!*2+#REF!*3+#REF!*8+#REF!*22+#REF!*2+#REF!*4</f>
        <v>#REF!</v>
      </c>
      <c r="F39" s="18" t="e">
        <f>#REF!*2+#REF!*4+#REF!*8+#REF!*22+#REF!*2+#REF!*4</f>
        <v>#REF!</v>
      </c>
      <c r="G39" s="18" t="e">
        <f>#REF!*2+#REF!*4+#REF!*8+#REF!*22+#REF!*2+#REF!*4</f>
        <v>#REF!</v>
      </c>
      <c r="H39" s="18" t="e">
        <f>#REF!*2+#REF!*4+#REF!*8+#REF!*22+#REF!*2+#REF!*4</f>
        <v>#REF!</v>
      </c>
      <c r="I39" s="18" t="e">
        <f>#REF!*2+#REF!*4+#REF!*8+#REF!*22+#REF!*2+#REF!*4</f>
        <v>#REF!</v>
      </c>
      <c r="J39" s="18" t="e">
        <f>#REF!*2+#REF!*4+#REF!*8+#REF!*22+#REF!*2+#REF!*4</f>
        <v>#REF!</v>
      </c>
      <c r="K39" s="18" t="e">
        <f>#REF!*2+#REF!*4+#REF!*8+#REF!*22+#REF!*2+#REF!*4</f>
        <v>#REF!</v>
      </c>
      <c r="L39" s="18" t="e">
        <f>#REF!*2+#REF!*4+#REF!*8+#REF!*22+#REF!*2+#REF!*4</f>
        <v>#REF!</v>
      </c>
      <c r="M39" s="18">
        <v>3018</v>
      </c>
      <c r="N39" s="18" t="e">
        <f>#REF!*2+#REF!*4+#REF!*8+#REF!*22+#REF!*2+#REF!*4</f>
        <v>#REF!</v>
      </c>
      <c r="O39" s="18" t="e">
        <f>#REF!*2+#REF!*4+#REF!*8+#REF!*22+#REF!*2+#REF!*4</f>
        <v>#REF!</v>
      </c>
      <c r="P39" s="18" t="e">
        <f>#REF!*2+#REF!*4+#REF!*8+#REF!*22+#REF!*2+#REF!*4</f>
        <v>#REF!</v>
      </c>
      <c r="Q39" s="18" t="e">
        <f>#REF!*2+#REF!*3+#REF!*8+#REF!*22+#REF!*2+#REF!*4</f>
        <v>#REF!</v>
      </c>
      <c r="R39" s="68"/>
      <c r="S39" s="18">
        <v>3018</v>
      </c>
    </row>
    <row r="40" spans="1:19" x14ac:dyDescent="0.2">
      <c r="A40" s="3">
        <v>38</v>
      </c>
      <c r="B40" s="17" t="s">
        <v>99</v>
      </c>
      <c r="C40" s="4" t="s">
        <v>16</v>
      </c>
      <c r="D40" s="18" t="e">
        <f>#REF!*2+#REF!*3+#REF!*8+#REF!*22+#REF!*2+#REF!*4</f>
        <v>#REF!</v>
      </c>
      <c r="E40" s="18" t="e">
        <f>#REF!*2+#REF!*3+#REF!*8+#REF!*22+#REF!*2+#REF!*4</f>
        <v>#REF!</v>
      </c>
      <c r="F40" s="18" t="e">
        <f>#REF!*2+#REF!*4+#REF!*8+#REF!*22+#REF!*2+#REF!*4</f>
        <v>#REF!</v>
      </c>
      <c r="G40" s="18" t="e">
        <f>#REF!*2+#REF!*4+#REF!*8+#REF!*22+#REF!*2+#REF!*4</f>
        <v>#REF!</v>
      </c>
      <c r="H40" s="18" t="e">
        <f>#REF!*2+#REF!*4+#REF!*8+#REF!*22+#REF!*2+#REF!*4</f>
        <v>#REF!</v>
      </c>
      <c r="I40" s="18" t="e">
        <f>#REF!*2+#REF!*4+#REF!*8+#REF!*22+#REF!*2+#REF!*4</f>
        <v>#REF!</v>
      </c>
      <c r="J40" s="18" t="e">
        <f>#REF!*2+#REF!*4+#REF!*8+#REF!*22+#REF!*2+#REF!*4</f>
        <v>#REF!</v>
      </c>
      <c r="K40" s="18" t="e">
        <f>#REF!*2+#REF!*4+#REF!*8+#REF!*22+#REF!*2+#REF!*4</f>
        <v>#REF!</v>
      </c>
      <c r="L40" s="18" t="e">
        <f>#REF!*2+#REF!*4+#REF!*8+#REF!*22+#REF!*2+#REF!*4</f>
        <v>#REF!</v>
      </c>
      <c r="M40" s="18">
        <v>3051</v>
      </c>
      <c r="N40" s="18" t="e">
        <f>#REF!*2+#REF!*4+#REF!*8+#REF!*22+#REF!*2+#REF!*4</f>
        <v>#REF!</v>
      </c>
      <c r="O40" s="18" t="e">
        <f>#REF!*2+#REF!*4+#REF!*8+#REF!*22+#REF!*2+#REF!*4</f>
        <v>#REF!</v>
      </c>
      <c r="P40" s="18" t="e">
        <f>#REF!*2+#REF!*4+#REF!*8+#REF!*22+#REF!*2+#REF!*4</f>
        <v>#REF!</v>
      </c>
      <c r="Q40" s="18" t="e">
        <f>#REF!*2+#REF!*3+#REF!*8+#REF!*22+#REF!*2+#REF!*4</f>
        <v>#REF!</v>
      </c>
      <c r="R40" s="68"/>
      <c r="S40" s="18">
        <v>3051</v>
      </c>
    </row>
    <row r="41" spans="1:19" x14ac:dyDescent="0.2">
      <c r="A41" s="3">
        <v>39</v>
      </c>
      <c r="B41" s="17" t="s">
        <v>100</v>
      </c>
      <c r="C41" s="4" t="s">
        <v>16</v>
      </c>
      <c r="D41" s="18" t="e">
        <f>#REF!*2+#REF!*3+#REF!*8+#REF!*22+#REF!*2+#REF!*4</f>
        <v>#REF!</v>
      </c>
      <c r="E41" s="18" t="e">
        <f>#REF!*2+#REF!*3+#REF!*8+#REF!*22+#REF!*2+#REF!*4</f>
        <v>#REF!</v>
      </c>
      <c r="F41" s="18" t="e">
        <f>#REF!*2+#REF!*4+#REF!*8+#REF!*22+#REF!*2+#REF!*4</f>
        <v>#REF!</v>
      </c>
      <c r="G41" s="18" t="e">
        <f>#REF!*2+#REF!*4+#REF!*8+#REF!*22+#REF!*2+#REF!*4</f>
        <v>#REF!</v>
      </c>
      <c r="H41" s="18" t="e">
        <f>#REF!*2+#REF!*4+#REF!*8+#REF!*22+#REF!*2+#REF!*4</f>
        <v>#REF!</v>
      </c>
      <c r="I41" s="18" t="e">
        <f>#REF!*2+#REF!*4+#REF!*8+#REF!*22+#REF!*2+#REF!*4</f>
        <v>#REF!</v>
      </c>
      <c r="J41" s="18" t="e">
        <f>#REF!*2+#REF!*4+#REF!*8+#REF!*22+#REF!*2+#REF!*4</f>
        <v>#REF!</v>
      </c>
      <c r="K41" s="18" t="e">
        <f>#REF!*2+#REF!*4+#REF!*8+#REF!*22+#REF!*2+#REF!*4</f>
        <v>#REF!</v>
      </c>
      <c r="L41" s="18" t="e">
        <f>#REF!*2+#REF!*4+#REF!*8+#REF!*22+#REF!*2+#REF!*4</f>
        <v>#REF!</v>
      </c>
      <c r="M41" s="18">
        <v>3084</v>
      </c>
      <c r="N41" s="18" t="e">
        <f>#REF!*2+#REF!*4+#REF!*8+#REF!*22+#REF!*2+#REF!*4</f>
        <v>#REF!</v>
      </c>
      <c r="O41" s="18" t="e">
        <f>#REF!*2+#REF!*4+#REF!*8+#REF!*22+#REF!*2+#REF!*4</f>
        <v>#REF!</v>
      </c>
      <c r="P41" s="18" t="e">
        <f>#REF!*2+#REF!*4+#REF!*8+#REF!*22+#REF!*2+#REF!*4</f>
        <v>#REF!</v>
      </c>
      <c r="Q41" s="18" t="e">
        <f>#REF!*2+#REF!*3+#REF!*8+#REF!*22+#REF!*2+#REF!*4</f>
        <v>#REF!</v>
      </c>
      <c r="R41" s="68"/>
      <c r="S41" s="18">
        <v>3084</v>
      </c>
    </row>
    <row r="42" spans="1:19" x14ac:dyDescent="0.2">
      <c r="A42" s="3">
        <v>40</v>
      </c>
      <c r="B42" s="17" t="s">
        <v>101</v>
      </c>
      <c r="C42" s="4" t="s">
        <v>16</v>
      </c>
      <c r="D42" s="18" t="e">
        <f>#REF!*2+#REF!*3+#REF!*8+#REF!*22+#REF!*2+#REF!*4</f>
        <v>#REF!</v>
      </c>
      <c r="E42" s="18" t="e">
        <f>#REF!*2+#REF!*3+#REF!*8+#REF!*22+#REF!*2+#REF!*4</f>
        <v>#REF!</v>
      </c>
      <c r="F42" s="18" t="e">
        <f>#REF!*2+#REF!*4+#REF!*8+#REF!*22+#REF!*2+#REF!*4</f>
        <v>#REF!</v>
      </c>
      <c r="G42" s="18" t="e">
        <f>#REF!*2+#REF!*4+#REF!*8+#REF!*22+#REF!*2+#REF!*4</f>
        <v>#REF!</v>
      </c>
      <c r="H42" s="18" t="e">
        <f>#REF!*2+#REF!*4+#REF!*8+#REF!*22+#REF!*2+#REF!*4</f>
        <v>#REF!</v>
      </c>
      <c r="I42" s="18" t="e">
        <f>#REF!*2+#REF!*4+#REF!*8+#REF!*22+#REF!*2+#REF!*4</f>
        <v>#REF!</v>
      </c>
      <c r="J42" s="18" t="e">
        <f>#REF!*2+#REF!*4+#REF!*8+#REF!*22+#REF!*2+#REF!*4</f>
        <v>#REF!</v>
      </c>
      <c r="K42" s="18" t="e">
        <f>#REF!*2+#REF!*4+#REF!*8+#REF!*22+#REF!*2+#REF!*4</f>
        <v>#REF!</v>
      </c>
      <c r="L42" s="18" t="e">
        <f>#REF!*2+#REF!*4+#REF!*8+#REF!*22+#REF!*2+#REF!*4</f>
        <v>#REF!</v>
      </c>
      <c r="M42" s="18">
        <v>3117</v>
      </c>
      <c r="N42" s="18" t="e">
        <f>#REF!*2+#REF!*4+#REF!*8+#REF!*22+#REF!*2+#REF!*4</f>
        <v>#REF!</v>
      </c>
      <c r="O42" s="18" t="e">
        <f>#REF!*2+#REF!*4+#REF!*8+#REF!*22+#REF!*2+#REF!*4</f>
        <v>#REF!</v>
      </c>
      <c r="P42" s="18" t="e">
        <f>#REF!*2+#REF!*4+#REF!*8+#REF!*22+#REF!*2+#REF!*4</f>
        <v>#REF!</v>
      </c>
      <c r="Q42" s="18" t="e">
        <f>#REF!*2+#REF!*3+#REF!*8+#REF!*22+#REF!*2+#REF!*4</f>
        <v>#REF!</v>
      </c>
      <c r="R42" s="68"/>
      <c r="S42" s="18">
        <v>3117</v>
      </c>
    </row>
    <row r="43" spans="1:19" x14ac:dyDescent="0.2">
      <c r="A43" s="3">
        <v>41</v>
      </c>
      <c r="B43" s="17" t="s">
        <v>102</v>
      </c>
      <c r="C43" s="4" t="s">
        <v>16</v>
      </c>
      <c r="D43" s="18" t="e">
        <f>#REF!*2+#REF!*3+#REF!*8+#REF!*22+#REF!*2+#REF!*4</f>
        <v>#REF!</v>
      </c>
      <c r="E43" s="18" t="e">
        <f>#REF!*2+#REF!*3+#REF!*8+#REF!*22+#REF!*2+#REF!*4</f>
        <v>#REF!</v>
      </c>
      <c r="F43" s="18" t="e">
        <f>#REF!*2+#REF!*4+#REF!*8+#REF!*22+#REF!*2+#REF!*4</f>
        <v>#REF!</v>
      </c>
      <c r="G43" s="18" t="e">
        <f>#REF!*2+#REF!*4+#REF!*8+#REF!*22+#REF!*2+#REF!*4</f>
        <v>#REF!</v>
      </c>
      <c r="H43" s="18" t="e">
        <f>#REF!*2+#REF!*4+#REF!*8+#REF!*22+#REF!*2+#REF!*4</f>
        <v>#REF!</v>
      </c>
      <c r="I43" s="18" t="e">
        <f>#REF!*2+#REF!*4+#REF!*8+#REF!*22+#REF!*2+#REF!*4</f>
        <v>#REF!</v>
      </c>
      <c r="J43" s="18" t="e">
        <f>#REF!*2+#REF!*4+#REF!*8+#REF!*22+#REF!*2+#REF!*4</f>
        <v>#REF!</v>
      </c>
      <c r="K43" s="18" t="e">
        <f>#REF!*2+#REF!*4+#REF!*8+#REF!*22+#REF!*2+#REF!*4</f>
        <v>#REF!</v>
      </c>
      <c r="L43" s="18" t="e">
        <f>#REF!*2+#REF!*4+#REF!*8+#REF!*22+#REF!*2+#REF!*4</f>
        <v>#REF!</v>
      </c>
      <c r="M43" s="18">
        <v>3150</v>
      </c>
      <c r="N43" s="18" t="e">
        <f>#REF!*2+#REF!*4+#REF!*8+#REF!*22+#REF!*2+#REF!*4</f>
        <v>#REF!</v>
      </c>
      <c r="O43" s="18" t="e">
        <f>#REF!*2+#REF!*4+#REF!*8+#REF!*22+#REF!*2+#REF!*4</f>
        <v>#REF!</v>
      </c>
      <c r="P43" s="18" t="e">
        <f>#REF!*2+#REF!*4+#REF!*8+#REF!*22+#REF!*2+#REF!*4</f>
        <v>#REF!</v>
      </c>
      <c r="Q43" s="18" t="e">
        <f>#REF!*2+#REF!*3+#REF!*8+#REF!*22+#REF!*2+#REF!*4</f>
        <v>#REF!</v>
      </c>
      <c r="R43" s="68"/>
      <c r="S43" s="18">
        <v>3150</v>
      </c>
    </row>
  </sheetData>
  <mergeCells count="1">
    <mergeCell ref="A1:C1"/>
  </mergeCells>
  <pageMargins left="0.71" right="0.71" top="0.75" bottom="0.75" header="0.31" footer="0.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8"/>
  <sheetViews>
    <sheetView showGridLines="0" workbookViewId="0">
      <pane ySplit="2" topLeftCell="A3" activePane="bottomLeft" state="frozen"/>
      <selection pane="bottomLeft" activeCell="D3" sqref="D3"/>
    </sheetView>
  </sheetViews>
  <sheetFormatPr defaultRowHeight="14.25" x14ac:dyDescent="0.2"/>
  <cols>
    <col min="1" max="1" width="2.7109375" style="8" customWidth="1"/>
    <col min="2" max="2" width="48.140625" style="8" customWidth="1"/>
    <col min="3" max="3" width="13.7109375" style="19" customWidth="1"/>
    <col min="4" max="4" width="8.7109375" style="8" customWidth="1"/>
    <col min="5" max="6" width="13.7109375" style="8" customWidth="1"/>
    <col min="7" max="7" width="50.85546875" style="24" customWidth="1"/>
    <col min="8" max="16384" width="9.140625" style="8"/>
  </cols>
  <sheetData>
    <row r="1" spans="2:7" ht="30" customHeight="1" thickBot="1" x14ac:dyDescent="0.25">
      <c r="B1" s="367" t="s">
        <v>431</v>
      </c>
      <c r="C1" s="368"/>
      <c r="D1" s="369"/>
      <c r="E1" s="368"/>
      <c r="F1" s="368"/>
      <c r="G1" s="370"/>
    </row>
    <row r="2" spans="2:7" ht="30.75" customHeight="1" thickTop="1" thickBot="1" x14ac:dyDescent="0.25">
      <c r="B2" s="141" t="s">
        <v>425</v>
      </c>
      <c r="C2" s="268" t="s">
        <v>423</v>
      </c>
      <c r="D2" s="270">
        <v>0</v>
      </c>
      <c r="E2" s="170" t="s">
        <v>424</v>
      </c>
      <c r="F2" s="142" t="s">
        <v>21</v>
      </c>
      <c r="G2" s="221" t="s">
        <v>22</v>
      </c>
    </row>
    <row r="3" spans="2:7" ht="15.75" customHeight="1" x14ac:dyDescent="0.2">
      <c r="B3" s="244" t="s">
        <v>104</v>
      </c>
      <c r="C3" s="242">
        <v>506</v>
      </c>
      <c r="D3" s="237">
        <f>D$2</f>
        <v>0</v>
      </c>
      <c r="E3" s="219">
        <f t="shared" ref="E3:E46" si="0">ROUNDUP(C3-C3*D3,0)</f>
        <v>506</v>
      </c>
      <c r="F3" s="204" t="s">
        <v>432</v>
      </c>
      <c r="G3" s="245" t="s">
        <v>23</v>
      </c>
    </row>
    <row r="4" spans="2:7" ht="15.75" customHeight="1" x14ac:dyDescent="0.25">
      <c r="B4" s="225" t="s">
        <v>105</v>
      </c>
      <c r="C4" s="240">
        <v>530</v>
      </c>
      <c r="D4" s="235">
        <f t="shared" ref="D4:D46" si="1">D$2</f>
        <v>0</v>
      </c>
      <c r="E4" s="217">
        <f t="shared" si="0"/>
        <v>530</v>
      </c>
      <c r="F4" s="202" t="s">
        <v>432</v>
      </c>
      <c r="G4" s="232" t="s">
        <v>24</v>
      </c>
    </row>
    <row r="5" spans="2:7" ht="15.75" customHeight="1" x14ac:dyDescent="0.25">
      <c r="B5" s="225" t="s">
        <v>106</v>
      </c>
      <c r="C5" s="240">
        <v>662</v>
      </c>
      <c r="D5" s="235">
        <f t="shared" si="1"/>
        <v>0</v>
      </c>
      <c r="E5" s="217">
        <f t="shared" si="0"/>
        <v>662</v>
      </c>
      <c r="F5" s="202" t="s">
        <v>432</v>
      </c>
      <c r="G5" s="232" t="s">
        <v>25</v>
      </c>
    </row>
    <row r="6" spans="2:7" ht="15.75" customHeight="1" x14ac:dyDescent="0.25">
      <c r="B6" s="229" t="s">
        <v>107</v>
      </c>
      <c r="C6" s="240">
        <v>752</v>
      </c>
      <c r="D6" s="235">
        <f t="shared" si="1"/>
        <v>0</v>
      </c>
      <c r="E6" s="217">
        <f t="shared" si="0"/>
        <v>752</v>
      </c>
      <c r="F6" s="202" t="s">
        <v>432</v>
      </c>
      <c r="G6" s="232" t="s">
        <v>26</v>
      </c>
    </row>
    <row r="7" spans="2:7" ht="15.75" customHeight="1" x14ac:dyDescent="0.25">
      <c r="B7" s="225" t="s">
        <v>108</v>
      </c>
      <c r="C7" s="240">
        <v>775</v>
      </c>
      <c r="D7" s="235">
        <f t="shared" si="1"/>
        <v>0</v>
      </c>
      <c r="E7" s="217">
        <f t="shared" si="0"/>
        <v>775</v>
      </c>
      <c r="F7" s="202" t="s">
        <v>432</v>
      </c>
      <c r="G7" s="232" t="s">
        <v>27</v>
      </c>
    </row>
    <row r="8" spans="2:7" ht="15.75" customHeight="1" x14ac:dyDescent="0.25">
      <c r="B8" s="225" t="s">
        <v>109</v>
      </c>
      <c r="C8" s="240">
        <v>890</v>
      </c>
      <c r="D8" s="235">
        <f t="shared" si="1"/>
        <v>0</v>
      </c>
      <c r="E8" s="217">
        <f t="shared" si="0"/>
        <v>890</v>
      </c>
      <c r="F8" s="202" t="s">
        <v>432</v>
      </c>
      <c r="G8" s="232" t="s">
        <v>28</v>
      </c>
    </row>
    <row r="9" spans="2:7" ht="15.75" customHeight="1" x14ac:dyDescent="0.25">
      <c r="B9" s="225" t="s">
        <v>220</v>
      </c>
      <c r="C9" s="240">
        <v>906</v>
      </c>
      <c r="D9" s="235">
        <f t="shared" si="1"/>
        <v>0</v>
      </c>
      <c r="E9" s="217">
        <f t="shared" si="0"/>
        <v>906</v>
      </c>
      <c r="F9" s="202" t="s">
        <v>432</v>
      </c>
      <c r="G9" s="232" t="s">
        <v>223</v>
      </c>
    </row>
    <row r="10" spans="2:7" ht="15.75" customHeight="1" x14ac:dyDescent="0.25">
      <c r="B10" s="229" t="s">
        <v>110</v>
      </c>
      <c r="C10" s="240">
        <v>1021</v>
      </c>
      <c r="D10" s="235">
        <f t="shared" si="1"/>
        <v>0</v>
      </c>
      <c r="E10" s="217">
        <f t="shared" si="0"/>
        <v>1021</v>
      </c>
      <c r="F10" s="202" t="s">
        <v>432</v>
      </c>
      <c r="G10" s="232" t="s">
        <v>29</v>
      </c>
    </row>
    <row r="11" spans="2:7" ht="15.75" customHeight="1" x14ac:dyDescent="0.25">
      <c r="B11" s="225" t="s">
        <v>111</v>
      </c>
      <c r="C11" s="240">
        <v>1044</v>
      </c>
      <c r="D11" s="235">
        <f t="shared" si="1"/>
        <v>0</v>
      </c>
      <c r="E11" s="217">
        <f t="shared" si="0"/>
        <v>1044</v>
      </c>
      <c r="F11" s="202" t="s">
        <v>432</v>
      </c>
      <c r="G11" s="232" t="s">
        <v>30</v>
      </c>
    </row>
    <row r="12" spans="2:7" ht="15.75" customHeight="1" x14ac:dyDescent="0.25">
      <c r="B12" s="225" t="s">
        <v>221</v>
      </c>
      <c r="C12" s="240">
        <v>1061</v>
      </c>
      <c r="D12" s="235">
        <f t="shared" si="1"/>
        <v>0</v>
      </c>
      <c r="E12" s="217">
        <f t="shared" si="0"/>
        <v>1061</v>
      </c>
      <c r="F12" s="202" t="s">
        <v>432</v>
      </c>
      <c r="G12" s="232" t="s">
        <v>223</v>
      </c>
    </row>
    <row r="13" spans="2:7" ht="15.75" customHeight="1" x14ac:dyDescent="0.25">
      <c r="B13" s="225" t="s">
        <v>112</v>
      </c>
      <c r="C13" s="240">
        <v>1133</v>
      </c>
      <c r="D13" s="235">
        <f t="shared" si="1"/>
        <v>0</v>
      </c>
      <c r="E13" s="217">
        <f t="shared" ref="E13:E28" si="2">ROUNDUP(C13-C13*D13,0)</f>
        <v>1133</v>
      </c>
      <c r="F13" s="202" t="s">
        <v>432</v>
      </c>
      <c r="G13" s="232" t="s">
        <v>31</v>
      </c>
    </row>
    <row r="14" spans="2:7" ht="15.75" customHeight="1" x14ac:dyDescent="0.25">
      <c r="B14" s="225" t="s">
        <v>113</v>
      </c>
      <c r="C14" s="240">
        <v>1245</v>
      </c>
      <c r="D14" s="235">
        <f t="shared" si="1"/>
        <v>0</v>
      </c>
      <c r="E14" s="217">
        <f t="shared" si="2"/>
        <v>1245</v>
      </c>
      <c r="F14" s="202" t="s">
        <v>432</v>
      </c>
      <c r="G14" s="232" t="s">
        <v>32</v>
      </c>
    </row>
    <row r="15" spans="2:7" ht="15.75" customHeight="1" thickBot="1" x14ac:dyDescent="0.3">
      <c r="B15" s="226" t="s">
        <v>114</v>
      </c>
      <c r="C15" s="243">
        <v>1357</v>
      </c>
      <c r="D15" s="236">
        <f t="shared" si="1"/>
        <v>0</v>
      </c>
      <c r="E15" s="218">
        <f t="shared" si="2"/>
        <v>1357</v>
      </c>
      <c r="F15" s="203" t="s">
        <v>432</v>
      </c>
      <c r="G15" s="233" t="s">
        <v>33</v>
      </c>
    </row>
    <row r="16" spans="2:7" ht="15.75" customHeight="1" x14ac:dyDescent="0.25">
      <c r="B16" s="227" t="s">
        <v>157</v>
      </c>
      <c r="C16" s="239">
        <v>506</v>
      </c>
      <c r="D16" s="237">
        <f t="shared" si="1"/>
        <v>0</v>
      </c>
      <c r="E16" s="216">
        <f t="shared" si="2"/>
        <v>506</v>
      </c>
      <c r="F16" s="201" t="s">
        <v>432</v>
      </c>
      <c r="G16" s="231"/>
    </row>
    <row r="17" spans="2:7" ht="15.75" customHeight="1" x14ac:dyDescent="0.25">
      <c r="B17" s="225" t="s">
        <v>158</v>
      </c>
      <c r="C17" s="240">
        <v>530</v>
      </c>
      <c r="D17" s="235">
        <f t="shared" si="1"/>
        <v>0</v>
      </c>
      <c r="E17" s="217">
        <f t="shared" si="2"/>
        <v>530</v>
      </c>
      <c r="F17" s="202" t="s">
        <v>432</v>
      </c>
      <c r="G17" s="232"/>
    </row>
    <row r="18" spans="2:7" ht="15.75" customHeight="1" x14ac:dyDescent="0.25">
      <c r="B18" s="225" t="s">
        <v>159</v>
      </c>
      <c r="C18" s="240">
        <v>662</v>
      </c>
      <c r="D18" s="235">
        <f t="shared" si="1"/>
        <v>0</v>
      </c>
      <c r="E18" s="217">
        <f t="shared" si="2"/>
        <v>662</v>
      </c>
      <c r="F18" s="202" t="s">
        <v>432</v>
      </c>
      <c r="G18" s="232"/>
    </row>
    <row r="19" spans="2:7" ht="15.75" customHeight="1" x14ac:dyDescent="0.25">
      <c r="B19" s="225" t="s">
        <v>160</v>
      </c>
      <c r="C19" s="240">
        <v>752</v>
      </c>
      <c r="D19" s="235">
        <f t="shared" si="1"/>
        <v>0</v>
      </c>
      <c r="E19" s="217">
        <f t="shared" si="2"/>
        <v>752</v>
      </c>
      <c r="F19" s="202" t="s">
        <v>432</v>
      </c>
      <c r="G19" s="232"/>
    </row>
    <row r="20" spans="2:7" ht="15.75" customHeight="1" x14ac:dyDescent="0.25">
      <c r="B20" s="225" t="s">
        <v>161</v>
      </c>
      <c r="C20" s="240">
        <v>775</v>
      </c>
      <c r="D20" s="235">
        <f t="shared" si="1"/>
        <v>0</v>
      </c>
      <c r="E20" s="217">
        <f t="shared" si="2"/>
        <v>775</v>
      </c>
      <c r="F20" s="202" t="s">
        <v>432</v>
      </c>
      <c r="G20" s="232"/>
    </row>
    <row r="21" spans="2:7" ht="15.75" customHeight="1" x14ac:dyDescent="0.25">
      <c r="B21" s="225" t="s">
        <v>162</v>
      </c>
      <c r="C21" s="240">
        <v>890</v>
      </c>
      <c r="D21" s="235">
        <f t="shared" si="1"/>
        <v>0</v>
      </c>
      <c r="E21" s="217">
        <f t="shared" si="2"/>
        <v>890</v>
      </c>
      <c r="F21" s="202" t="s">
        <v>432</v>
      </c>
      <c r="G21" s="232"/>
    </row>
    <row r="22" spans="2:7" ht="15.75" customHeight="1" x14ac:dyDescent="0.25">
      <c r="B22" s="225" t="s">
        <v>224</v>
      </c>
      <c r="C22" s="240">
        <v>906</v>
      </c>
      <c r="D22" s="235">
        <f t="shared" si="1"/>
        <v>0</v>
      </c>
      <c r="E22" s="217">
        <f t="shared" si="0"/>
        <v>906</v>
      </c>
      <c r="F22" s="202" t="s">
        <v>432</v>
      </c>
      <c r="G22" s="232"/>
    </row>
    <row r="23" spans="2:7" ht="15.75" customHeight="1" x14ac:dyDescent="0.25">
      <c r="B23" s="225" t="s">
        <v>163</v>
      </c>
      <c r="C23" s="240">
        <v>1021</v>
      </c>
      <c r="D23" s="235">
        <f t="shared" si="1"/>
        <v>0</v>
      </c>
      <c r="E23" s="217">
        <f t="shared" si="2"/>
        <v>1021</v>
      </c>
      <c r="F23" s="202" t="s">
        <v>432</v>
      </c>
      <c r="G23" s="232"/>
    </row>
    <row r="24" spans="2:7" ht="15.75" customHeight="1" x14ac:dyDescent="0.25">
      <c r="B24" s="225" t="s">
        <v>164</v>
      </c>
      <c r="C24" s="240">
        <v>1044</v>
      </c>
      <c r="D24" s="235">
        <f t="shared" si="1"/>
        <v>0</v>
      </c>
      <c r="E24" s="217">
        <f t="shared" si="2"/>
        <v>1044</v>
      </c>
      <c r="F24" s="202" t="s">
        <v>432</v>
      </c>
      <c r="G24" s="232"/>
    </row>
    <row r="25" spans="2:7" ht="15.75" customHeight="1" x14ac:dyDescent="0.25">
      <c r="B25" s="225" t="s">
        <v>222</v>
      </c>
      <c r="C25" s="240">
        <v>1061</v>
      </c>
      <c r="D25" s="235">
        <f t="shared" si="1"/>
        <v>0</v>
      </c>
      <c r="E25" s="217">
        <f t="shared" si="0"/>
        <v>1061</v>
      </c>
      <c r="F25" s="202" t="s">
        <v>432</v>
      </c>
      <c r="G25" s="232"/>
    </row>
    <row r="26" spans="2:7" ht="15.75" customHeight="1" x14ac:dyDescent="0.25">
      <c r="B26" s="225" t="s">
        <v>165</v>
      </c>
      <c r="C26" s="240">
        <v>1133</v>
      </c>
      <c r="D26" s="235">
        <f t="shared" si="1"/>
        <v>0</v>
      </c>
      <c r="E26" s="217">
        <f t="shared" si="2"/>
        <v>1133</v>
      </c>
      <c r="F26" s="202" t="s">
        <v>432</v>
      </c>
      <c r="G26" s="232"/>
    </row>
    <row r="27" spans="2:7" ht="15.75" customHeight="1" x14ac:dyDescent="0.25">
      <c r="B27" s="225" t="s">
        <v>166</v>
      </c>
      <c r="C27" s="240">
        <v>1245</v>
      </c>
      <c r="D27" s="235">
        <f t="shared" si="1"/>
        <v>0</v>
      </c>
      <c r="E27" s="217">
        <f t="shared" si="2"/>
        <v>1245</v>
      </c>
      <c r="F27" s="202" t="s">
        <v>432</v>
      </c>
      <c r="G27" s="232"/>
    </row>
    <row r="28" spans="2:7" ht="15.75" customHeight="1" thickBot="1" x14ac:dyDescent="0.3">
      <c r="B28" s="226" t="s">
        <v>167</v>
      </c>
      <c r="C28" s="243">
        <v>1357</v>
      </c>
      <c r="D28" s="236">
        <f t="shared" si="1"/>
        <v>0</v>
      </c>
      <c r="E28" s="218">
        <f t="shared" si="2"/>
        <v>1357</v>
      </c>
      <c r="F28" s="203" t="s">
        <v>432</v>
      </c>
      <c r="G28" s="233"/>
    </row>
    <row r="29" spans="2:7" ht="15.75" customHeight="1" x14ac:dyDescent="0.25">
      <c r="B29" s="227" t="s">
        <v>170</v>
      </c>
      <c r="C29" s="239">
        <v>165</v>
      </c>
      <c r="D29" s="234">
        <f t="shared" si="1"/>
        <v>0</v>
      </c>
      <c r="E29" s="219">
        <f t="shared" si="0"/>
        <v>165</v>
      </c>
      <c r="F29" s="201" t="s">
        <v>16</v>
      </c>
      <c r="G29" s="246" t="s">
        <v>184</v>
      </c>
    </row>
    <row r="30" spans="2:7" ht="15.75" customHeight="1" x14ac:dyDescent="0.25">
      <c r="B30" s="227" t="s">
        <v>171</v>
      </c>
      <c r="C30" s="240">
        <v>211</v>
      </c>
      <c r="D30" s="235">
        <f t="shared" si="1"/>
        <v>0</v>
      </c>
      <c r="E30" s="217">
        <f t="shared" si="0"/>
        <v>211</v>
      </c>
      <c r="F30" s="201" t="s">
        <v>16</v>
      </c>
      <c r="G30" s="246" t="s">
        <v>189</v>
      </c>
    </row>
    <row r="31" spans="2:7" ht="15.75" customHeight="1" x14ac:dyDescent="0.25">
      <c r="B31" s="227" t="s">
        <v>172</v>
      </c>
      <c r="C31" s="240">
        <v>256</v>
      </c>
      <c r="D31" s="235">
        <f t="shared" si="1"/>
        <v>0</v>
      </c>
      <c r="E31" s="217">
        <f t="shared" si="0"/>
        <v>256</v>
      </c>
      <c r="F31" s="201" t="s">
        <v>16</v>
      </c>
      <c r="G31" s="246" t="s">
        <v>190</v>
      </c>
    </row>
    <row r="32" spans="2:7" ht="15.75" customHeight="1" x14ac:dyDescent="0.25">
      <c r="B32" s="227" t="s">
        <v>173</v>
      </c>
      <c r="C32" s="240">
        <v>303</v>
      </c>
      <c r="D32" s="235">
        <f t="shared" si="1"/>
        <v>0</v>
      </c>
      <c r="E32" s="217">
        <f t="shared" si="0"/>
        <v>303</v>
      </c>
      <c r="F32" s="201" t="s">
        <v>16</v>
      </c>
      <c r="G32" s="246" t="s">
        <v>191</v>
      </c>
    </row>
    <row r="33" spans="2:7" ht="15.75" customHeight="1" x14ac:dyDescent="0.25">
      <c r="B33" s="227" t="s">
        <v>174</v>
      </c>
      <c r="C33" s="240">
        <v>350</v>
      </c>
      <c r="D33" s="235">
        <f t="shared" si="1"/>
        <v>0</v>
      </c>
      <c r="E33" s="217">
        <f t="shared" si="0"/>
        <v>350</v>
      </c>
      <c r="F33" s="201" t="s">
        <v>16</v>
      </c>
      <c r="G33" s="246" t="s">
        <v>192</v>
      </c>
    </row>
    <row r="34" spans="2:7" ht="15.75" customHeight="1" x14ac:dyDescent="0.25">
      <c r="B34" s="227" t="s">
        <v>175</v>
      </c>
      <c r="C34" s="240">
        <v>393</v>
      </c>
      <c r="D34" s="235">
        <f t="shared" si="1"/>
        <v>0</v>
      </c>
      <c r="E34" s="217">
        <f t="shared" si="0"/>
        <v>393</v>
      </c>
      <c r="F34" s="201" t="s">
        <v>16</v>
      </c>
      <c r="G34" s="246" t="s">
        <v>193</v>
      </c>
    </row>
    <row r="35" spans="2:7" ht="15.75" customHeight="1" x14ac:dyDescent="0.25">
      <c r="B35" s="227" t="s">
        <v>176</v>
      </c>
      <c r="C35" s="240">
        <v>441</v>
      </c>
      <c r="D35" s="235">
        <f t="shared" si="1"/>
        <v>0</v>
      </c>
      <c r="E35" s="217">
        <f t="shared" si="0"/>
        <v>441</v>
      </c>
      <c r="F35" s="201" t="s">
        <v>16</v>
      </c>
      <c r="G35" s="246" t="s">
        <v>194</v>
      </c>
    </row>
    <row r="36" spans="2:7" ht="15.75" customHeight="1" x14ac:dyDescent="0.25">
      <c r="B36" s="227" t="s">
        <v>177</v>
      </c>
      <c r="C36" s="240">
        <v>486</v>
      </c>
      <c r="D36" s="235">
        <f t="shared" si="1"/>
        <v>0</v>
      </c>
      <c r="E36" s="217">
        <f t="shared" si="0"/>
        <v>486</v>
      </c>
      <c r="F36" s="201" t="s">
        <v>16</v>
      </c>
      <c r="G36" s="246" t="s">
        <v>195</v>
      </c>
    </row>
    <row r="37" spans="2:7" ht="15.75" customHeight="1" thickBot="1" x14ac:dyDescent="0.3">
      <c r="B37" s="238" t="s">
        <v>178</v>
      </c>
      <c r="C37" s="241">
        <v>531</v>
      </c>
      <c r="D37" s="236">
        <f t="shared" si="1"/>
        <v>0</v>
      </c>
      <c r="E37" s="218">
        <f t="shared" si="0"/>
        <v>531</v>
      </c>
      <c r="F37" s="205" t="s">
        <v>16</v>
      </c>
      <c r="G37" s="247" t="s">
        <v>196</v>
      </c>
    </row>
    <row r="38" spans="2:7" ht="15.75" customHeight="1" x14ac:dyDescent="0.25">
      <c r="B38" s="227" t="s">
        <v>179</v>
      </c>
      <c r="C38" s="242">
        <v>202</v>
      </c>
      <c r="D38" s="234">
        <f t="shared" si="1"/>
        <v>0</v>
      </c>
      <c r="E38" s="219">
        <f t="shared" si="0"/>
        <v>202</v>
      </c>
      <c r="F38" s="201" t="s">
        <v>16</v>
      </c>
      <c r="G38" s="246" t="s">
        <v>184</v>
      </c>
    </row>
    <row r="39" spans="2:7" ht="15.75" customHeight="1" x14ac:dyDescent="0.25">
      <c r="B39" s="227" t="s">
        <v>180</v>
      </c>
      <c r="C39" s="240">
        <v>248</v>
      </c>
      <c r="D39" s="235">
        <f t="shared" si="1"/>
        <v>0</v>
      </c>
      <c r="E39" s="217">
        <f t="shared" si="0"/>
        <v>248</v>
      </c>
      <c r="F39" s="201" t="s">
        <v>16</v>
      </c>
      <c r="G39" s="246" t="s">
        <v>189</v>
      </c>
    </row>
    <row r="40" spans="2:7" ht="15.75" customHeight="1" x14ac:dyDescent="0.25">
      <c r="B40" s="227" t="s">
        <v>181</v>
      </c>
      <c r="C40" s="240">
        <v>292</v>
      </c>
      <c r="D40" s="235">
        <f t="shared" si="1"/>
        <v>0</v>
      </c>
      <c r="E40" s="217">
        <f t="shared" si="0"/>
        <v>292</v>
      </c>
      <c r="F40" s="201" t="s">
        <v>16</v>
      </c>
      <c r="G40" s="246" t="s">
        <v>190</v>
      </c>
    </row>
    <row r="41" spans="2:7" ht="15.75" customHeight="1" x14ac:dyDescent="0.25">
      <c r="B41" s="227" t="s">
        <v>182</v>
      </c>
      <c r="C41" s="240">
        <v>337</v>
      </c>
      <c r="D41" s="235">
        <f t="shared" si="1"/>
        <v>0</v>
      </c>
      <c r="E41" s="217">
        <f t="shared" si="0"/>
        <v>337</v>
      </c>
      <c r="F41" s="201" t="s">
        <v>16</v>
      </c>
      <c r="G41" s="246" t="s">
        <v>191</v>
      </c>
    </row>
    <row r="42" spans="2:7" ht="15.75" customHeight="1" x14ac:dyDescent="0.25">
      <c r="B42" s="227" t="s">
        <v>183</v>
      </c>
      <c r="C42" s="240">
        <v>360</v>
      </c>
      <c r="D42" s="235">
        <f t="shared" si="1"/>
        <v>0</v>
      </c>
      <c r="E42" s="217">
        <f t="shared" si="0"/>
        <v>360</v>
      </c>
      <c r="F42" s="201" t="s">
        <v>16</v>
      </c>
      <c r="G42" s="246" t="s">
        <v>192</v>
      </c>
    </row>
    <row r="43" spans="2:7" ht="15.75" customHeight="1" x14ac:dyDescent="0.25">
      <c r="B43" s="227" t="s">
        <v>185</v>
      </c>
      <c r="C43" s="240">
        <v>414</v>
      </c>
      <c r="D43" s="235">
        <f t="shared" si="1"/>
        <v>0</v>
      </c>
      <c r="E43" s="217">
        <f t="shared" si="0"/>
        <v>414</v>
      </c>
      <c r="F43" s="201" t="s">
        <v>16</v>
      </c>
      <c r="G43" s="246" t="s">
        <v>193</v>
      </c>
    </row>
    <row r="44" spans="2:7" ht="15.75" customHeight="1" x14ac:dyDescent="0.25">
      <c r="B44" s="227" t="s">
        <v>186</v>
      </c>
      <c r="C44" s="240">
        <v>472</v>
      </c>
      <c r="D44" s="235">
        <f t="shared" si="1"/>
        <v>0</v>
      </c>
      <c r="E44" s="217">
        <f t="shared" si="0"/>
        <v>472</v>
      </c>
      <c r="F44" s="201" t="s">
        <v>16</v>
      </c>
      <c r="G44" s="246" t="s">
        <v>194</v>
      </c>
    </row>
    <row r="45" spans="2:7" ht="15.75" customHeight="1" x14ac:dyDescent="0.25">
      <c r="B45" s="227" t="s">
        <v>187</v>
      </c>
      <c r="C45" s="240">
        <v>519</v>
      </c>
      <c r="D45" s="235">
        <f t="shared" si="1"/>
        <v>0</v>
      </c>
      <c r="E45" s="217">
        <f t="shared" si="0"/>
        <v>519</v>
      </c>
      <c r="F45" s="201" t="s">
        <v>16</v>
      </c>
      <c r="G45" s="246" t="s">
        <v>195</v>
      </c>
    </row>
    <row r="46" spans="2:7" ht="15.75" customHeight="1" thickBot="1" x14ac:dyDescent="0.3">
      <c r="B46" s="238" t="s">
        <v>188</v>
      </c>
      <c r="C46" s="243">
        <v>566</v>
      </c>
      <c r="D46" s="236">
        <f t="shared" si="1"/>
        <v>0</v>
      </c>
      <c r="E46" s="218">
        <f t="shared" si="0"/>
        <v>566</v>
      </c>
      <c r="F46" s="205" t="s">
        <v>16</v>
      </c>
      <c r="G46" s="247" t="s">
        <v>196</v>
      </c>
    </row>
    <row r="47" spans="2:7" ht="15.75" x14ac:dyDescent="0.2">
      <c r="B47" s="169" t="s">
        <v>218</v>
      </c>
    </row>
    <row r="48" spans="2:7" ht="15.75" x14ac:dyDescent="0.2">
      <c r="B48" s="169" t="s">
        <v>219</v>
      </c>
    </row>
  </sheetData>
  <mergeCells count="1">
    <mergeCell ref="B1:G1"/>
  </mergeCells>
  <pageMargins left="0.71" right="0.71" top="0.75" bottom="0.75" header="0.31" footer="0.3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4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2.7109375" style="21" customWidth="1"/>
    <col min="2" max="2" width="55.7109375" style="22" customWidth="1"/>
    <col min="3" max="3" width="13.7109375" style="21" customWidth="1"/>
    <col min="4" max="4" width="8.7109375" style="21" customWidth="1"/>
    <col min="5" max="6" width="13.7109375" style="21" customWidth="1"/>
    <col min="7" max="7" width="60.140625" style="23" customWidth="1"/>
    <col min="8" max="8" width="9.140625" style="21"/>
    <col min="9" max="10" width="12" style="21" bestFit="1" customWidth="1"/>
    <col min="11" max="16384" width="9.140625" style="21"/>
  </cols>
  <sheetData>
    <row r="1" spans="2:7" ht="30" customHeight="1" thickBot="1" x14ac:dyDescent="0.25">
      <c r="B1" s="374" t="s">
        <v>433</v>
      </c>
      <c r="C1" s="375"/>
      <c r="D1" s="376"/>
      <c r="E1" s="375"/>
      <c r="F1" s="375"/>
      <c r="G1" s="377"/>
    </row>
    <row r="2" spans="2:7" ht="30" customHeight="1" thickTop="1" thickBot="1" x14ac:dyDescent="0.25">
      <c r="B2" s="271" t="s">
        <v>425</v>
      </c>
      <c r="C2" s="272" t="s">
        <v>423</v>
      </c>
      <c r="D2" s="273">
        <v>0</v>
      </c>
      <c r="E2" s="274" t="s">
        <v>424</v>
      </c>
      <c r="F2" s="275" t="s">
        <v>21</v>
      </c>
      <c r="G2" s="276" t="s">
        <v>22</v>
      </c>
    </row>
    <row r="3" spans="2:7" ht="15.75" customHeight="1" x14ac:dyDescent="0.25">
      <c r="B3" s="228" t="s">
        <v>197</v>
      </c>
      <c r="C3" s="222">
        <v>64</v>
      </c>
      <c r="D3" s="234">
        <f t="shared" ref="D3:D14" si="0">D$2</f>
        <v>0</v>
      </c>
      <c r="E3" s="251">
        <f t="shared" ref="E3:E13" si="1">ROUNDUP(C3-C3*D3,0)</f>
        <v>64</v>
      </c>
      <c r="F3" s="204" t="s">
        <v>15</v>
      </c>
      <c r="G3" s="248" t="s">
        <v>207</v>
      </c>
    </row>
    <row r="4" spans="2:7" ht="15.75" customHeight="1" x14ac:dyDescent="0.25">
      <c r="B4" s="229" t="s">
        <v>198</v>
      </c>
      <c r="C4" s="223">
        <v>90</v>
      </c>
      <c r="D4" s="235">
        <f t="shared" si="0"/>
        <v>0</v>
      </c>
      <c r="E4" s="252">
        <f t="shared" si="1"/>
        <v>90</v>
      </c>
      <c r="F4" s="202" t="s">
        <v>15</v>
      </c>
      <c r="G4" s="249" t="s">
        <v>208</v>
      </c>
    </row>
    <row r="5" spans="2:7" ht="15.75" customHeight="1" x14ac:dyDescent="0.25">
      <c r="B5" s="229" t="s">
        <v>199</v>
      </c>
      <c r="C5" s="223">
        <v>111</v>
      </c>
      <c r="D5" s="235">
        <f t="shared" si="0"/>
        <v>0</v>
      </c>
      <c r="E5" s="252">
        <f t="shared" si="1"/>
        <v>111</v>
      </c>
      <c r="F5" s="202" t="s">
        <v>15</v>
      </c>
      <c r="G5" s="249" t="s">
        <v>209</v>
      </c>
    </row>
    <row r="6" spans="2:7" ht="15.75" customHeight="1" x14ac:dyDescent="0.25">
      <c r="B6" s="229" t="s">
        <v>200</v>
      </c>
      <c r="C6" s="223">
        <v>132</v>
      </c>
      <c r="D6" s="235">
        <f t="shared" si="0"/>
        <v>0</v>
      </c>
      <c r="E6" s="252">
        <f t="shared" si="1"/>
        <v>132</v>
      </c>
      <c r="F6" s="202" t="s">
        <v>15</v>
      </c>
      <c r="G6" s="249" t="s">
        <v>210</v>
      </c>
    </row>
    <row r="7" spans="2:7" ht="15.75" customHeight="1" x14ac:dyDescent="0.25">
      <c r="B7" s="229" t="s">
        <v>201</v>
      </c>
      <c r="C7" s="223">
        <v>153</v>
      </c>
      <c r="D7" s="235">
        <f t="shared" si="0"/>
        <v>0</v>
      </c>
      <c r="E7" s="252">
        <f t="shared" si="1"/>
        <v>153</v>
      </c>
      <c r="F7" s="202" t="s">
        <v>15</v>
      </c>
      <c r="G7" s="249" t="s">
        <v>211</v>
      </c>
    </row>
    <row r="8" spans="2:7" ht="15.75" customHeight="1" x14ac:dyDescent="0.25">
      <c r="B8" s="229" t="s">
        <v>202</v>
      </c>
      <c r="C8" s="223">
        <v>175</v>
      </c>
      <c r="D8" s="235">
        <f t="shared" si="0"/>
        <v>0</v>
      </c>
      <c r="E8" s="252">
        <f t="shared" si="1"/>
        <v>175</v>
      </c>
      <c r="F8" s="202" t="s">
        <v>15</v>
      </c>
      <c r="G8" s="249" t="s">
        <v>212</v>
      </c>
    </row>
    <row r="9" spans="2:7" ht="15.75" customHeight="1" x14ac:dyDescent="0.25">
      <c r="B9" s="229" t="s">
        <v>203</v>
      </c>
      <c r="C9" s="223">
        <v>200</v>
      </c>
      <c r="D9" s="235">
        <f t="shared" si="0"/>
        <v>0</v>
      </c>
      <c r="E9" s="252">
        <f t="shared" si="1"/>
        <v>200</v>
      </c>
      <c r="F9" s="202" t="s">
        <v>15</v>
      </c>
      <c r="G9" s="249" t="s">
        <v>213</v>
      </c>
    </row>
    <row r="10" spans="2:7" ht="15.75" customHeight="1" x14ac:dyDescent="0.25">
      <c r="B10" s="229" t="s">
        <v>204</v>
      </c>
      <c r="C10" s="223">
        <v>221</v>
      </c>
      <c r="D10" s="235">
        <f t="shared" si="0"/>
        <v>0</v>
      </c>
      <c r="E10" s="252">
        <f t="shared" si="1"/>
        <v>221</v>
      </c>
      <c r="F10" s="202" t="s">
        <v>15</v>
      </c>
      <c r="G10" s="249" t="s">
        <v>214</v>
      </c>
    </row>
    <row r="11" spans="2:7" ht="15.75" customHeight="1" x14ac:dyDescent="0.25">
      <c r="B11" s="229" t="s">
        <v>205</v>
      </c>
      <c r="C11" s="223">
        <v>242</v>
      </c>
      <c r="D11" s="235">
        <f t="shared" si="0"/>
        <v>0</v>
      </c>
      <c r="E11" s="252">
        <f t="shared" si="1"/>
        <v>242</v>
      </c>
      <c r="F11" s="202" t="s">
        <v>15</v>
      </c>
      <c r="G11" s="249" t="s">
        <v>215</v>
      </c>
    </row>
    <row r="12" spans="2:7" ht="15.75" customHeight="1" x14ac:dyDescent="0.25">
      <c r="B12" s="229" t="s">
        <v>206</v>
      </c>
      <c r="C12" s="223">
        <v>265</v>
      </c>
      <c r="D12" s="235">
        <f t="shared" si="0"/>
        <v>0</v>
      </c>
      <c r="E12" s="252">
        <f t="shared" si="1"/>
        <v>265</v>
      </c>
      <c r="F12" s="202" t="s">
        <v>15</v>
      </c>
      <c r="G12" s="249" t="s">
        <v>216</v>
      </c>
    </row>
    <row r="13" spans="2:7" ht="15.75" customHeight="1" thickBot="1" x14ac:dyDescent="0.3">
      <c r="B13" s="230" t="s">
        <v>34</v>
      </c>
      <c r="C13" s="224">
        <v>288</v>
      </c>
      <c r="D13" s="236">
        <f t="shared" si="0"/>
        <v>0</v>
      </c>
      <c r="E13" s="253">
        <f t="shared" si="1"/>
        <v>288</v>
      </c>
      <c r="F13" s="203" t="s">
        <v>15</v>
      </c>
      <c r="G13" s="250" t="s">
        <v>217</v>
      </c>
    </row>
    <row r="14" spans="2:7" ht="15.75" customHeight="1" thickBot="1" x14ac:dyDescent="0.3">
      <c r="B14" s="277" t="s">
        <v>168</v>
      </c>
      <c r="C14" s="224">
        <v>504</v>
      </c>
      <c r="D14" s="236">
        <f t="shared" si="0"/>
        <v>0</v>
      </c>
      <c r="E14" s="253">
        <f>ROUNDUP(C14-C14*D14,0)</f>
        <v>504</v>
      </c>
      <c r="F14" s="254" t="s">
        <v>16</v>
      </c>
      <c r="G14" s="250"/>
    </row>
  </sheetData>
  <mergeCells count="1">
    <mergeCell ref="B1:G1"/>
  </mergeCells>
  <pageMargins left="0.71" right="0.71" top="0.75" bottom="0.75" header="0.31" footer="0.31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2" topLeftCell="A3" activePane="bottomLeft" state="frozen"/>
      <selection pane="bottomLeft" activeCell="E2" sqref="E2:K43"/>
    </sheetView>
  </sheetViews>
  <sheetFormatPr defaultRowHeight="14.25" x14ac:dyDescent="0.2"/>
  <cols>
    <col min="1" max="1" width="3.28515625" style="62" customWidth="1"/>
    <col min="2" max="2" width="36" style="62" customWidth="1"/>
    <col min="3" max="3" width="10" style="62" customWidth="1"/>
    <col min="4" max="5" width="11.42578125" style="62" customWidth="1"/>
    <col min="6" max="6" width="15.5703125" style="62" customWidth="1"/>
    <col min="7" max="7" width="14.5703125" style="62" customWidth="1"/>
    <col min="8" max="8" width="15.5703125" style="62" customWidth="1"/>
    <col min="9" max="9" width="15.42578125" style="62" customWidth="1"/>
    <col min="10" max="10" width="11.140625" style="62" customWidth="1"/>
    <col min="11" max="11" width="16.28515625" style="62" customWidth="1"/>
    <col min="12" max="16384" width="9.140625" style="62"/>
  </cols>
  <sheetData>
    <row r="1" spans="1:11" ht="18" x14ac:dyDescent="0.25">
      <c r="A1" s="378" t="s">
        <v>153</v>
      </c>
      <c r="B1" s="379"/>
      <c r="C1" s="379"/>
      <c r="D1" s="379"/>
      <c r="E1" s="379"/>
      <c r="F1" s="379"/>
      <c r="G1" s="379"/>
      <c r="H1" s="379"/>
      <c r="I1" s="379"/>
      <c r="J1" s="379"/>
      <c r="K1" s="380"/>
    </row>
    <row r="2" spans="1:11" s="63" customFormat="1" ht="45" x14ac:dyDescent="0.2">
      <c r="A2" s="12" t="s">
        <v>4</v>
      </c>
      <c r="B2" s="14" t="s">
        <v>5</v>
      </c>
      <c r="C2" s="14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</row>
    <row r="3" spans="1:11" x14ac:dyDescent="0.2">
      <c r="A3" s="3">
        <v>1</v>
      </c>
      <c r="B3" s="64" t="s">
        <v>103</v>
      </c>
      <c r="C3" s="64" t="s">
        <v>15</v>
      </c>
      <c r="D3" s="65">
        <v>2</v>
      </c>
      <c r="E3" s="65">
        <v>2</v>
      </c>
      <c r="F3" s="65">
        <v>3</v>
      </c>
      <c r="G3" s="65">
        <v>2</v>
      </c>
      <c r="H3" s="65">
        <v>10</v>
      </c>
      <c r="I3" s="65">
        <v>2</v>
      </c>
      <c r="J3" s="65">
        <v>4</v>
      </c>
      <c r="K3" s="65">
        <v>700</v>
      </c>
    </row>
    <row r="4" spans="1:11" x14ac:dyDescent="0.2">
      <c r="A4" s="3">
        <v>2</v>
      </c>
      <c r="B4" s="64" t="s">
        <v>63</v>
      </c>
      <c r="C4" s="64" t="s">
        <v>15</v>
      </c>
      <c r="D4" s="65">
        <v>2.1</v>
      </c>
      <c r="E4" s="65">
        <v>2</v>
      </c>
      <c r="F4" s="65">
        <v>3</v>
      </c>
      <c r="G4" s="65">
        <v>2</v>
      </c>
      <c r="H4" s="65">
        <v>10</v>
      </c>
      <c r="I4" s="65">
        <v>2</v>
      </c>
      <c r="J4" s="65">
        <v>4</v>
      </c>
      <c r="K4" s="65">
        <v>800</v>
      </c>
    </row>
    <row r="5" spans="1:11" x14ac:dyDescent="0.2">
      <c r="A5" s="3">
        <v>3</v>
      </c>
      <c r="B5" s="64" t="s">
        <v>64</v>
      </c>
      <c r="C5" s="64" t="s">
        <v>15</v>
      </c>
      <c r="D5" s="65">
        <v>2.2000000000000002</v>
      </c>
      <c r="E5" s="65">
        <v>2</v>
      </c>
      <c r="F5" s="65">
        <v>3</v>
      </c>
      <c r="G5" s="65">
        <v>2</v>
      </c>
      <c r="H5" s="65">
        <v>10</v>
      </c>
      <c r="I5" s="65">
        <v>2</v>
      </c>
      <c r="J5" s="65">
        <v>4</v>
      </c>
      <c r="K5" s="65">
        <v>900</v>
      </c>
    </row>
    <row r="6" spans="1:11" x14ac:dyDescent="0.2">
      <c r="A6" s="3">
        <v>4</v>
      </c>
      <c r="B6" s="64" t="s">
        <v>65</v>
      </c>
      <c r="C6" s="64" t="s">
        <v>15</v>
      </c>
      <c r="D6" s="65">
        <v>2.2999999999999998</v>
      </c>
      <c r="E6" s="65">
        <v>2</v>
      </c>
      <c r="F6" s="65">
        <v>3</v>
      </c>
      <c r="G6" s="65">
        <v>2</v>
      </c>
      <c r="H6" s="65">
        <v>10</v>
      </c>
      <c r="I6" s="65">
        <v>2</v>
      </c>
      <c r="J6" s="65">
        <v>4</v>
      </c>
      <c r="K6" s="65">
        <v>1000</v>
      </c>
    </row>
    <row r="7" spans="1:11" x14ac:dyDescent="0.2">
      <c r="A7" s="3">
        <v>5</v>
      </c>
      <c r="B7" s="64" t="s">
        <v>66</v>
      </c>
      <c r="C7" s="64" t="s">
        <v>15</v>
      </c>
      <c r="D7" s="65">
        <v>2.4</v>
      </c>
      <c r="E7" s="65">
        <v>2</v>
      </c>
      <c r="F7" s="65">
        <v>3</v>
      </c>
      <c r="G7" s="65">
        <v>2</v>
      </c>
      <c r="H7" s="65">
        <v>10</v>
      </c>
      <c r="I7" s="65">
        <v>2</v>
      </c>
      <c r="J7" s="65">
        <v>4</v>
      </c>
      <c r="K7" s="65">
        <v>1100</v>
      </c>
    </row>
    <row r="8" spans="1:11" x14ac:dyDescent="0.2">
      <c r="A8" s="3">
        <v>6</v>
      </c>
      <c r="B8" s="64" t="s">
        <v>67</v>
      </c>
      <c r="C8" s="64" t="s">
        <v>15</v>
      </c>
      <c r="D8" s="65">
        <v>2.5</v>
      </c>
      <c r="E8" s="65">
        <v>2</v>
      </c>
      <c r="F8" s="65">
        <v>3</v>
      </c>
      <c r="G8" s="65">
        <v>2</v>
      </c>
      <c r="H8" s="65">
        <v>10</v>
      </c>
      <c r="I8" s="65">
        <v>2</v>
      </c>
      <c r="J8" s="65">
        <v>4</v>
      </c>
      <c r="K8" s="65">
        <v>1200</v>
      </c>
    </row>
    <row r="9" spans="1:11" x14ac:dyDescent="0.2">
      <c r="A9" s="3">
        <v>7</v>
      </c>
      <c r="B9" s="64" t="s">
        <v>68</v>
      </c>
      <c r="C9" s="64" t="s">
        <v>15</v>
      </c>
      <c r="D9" s="65">
        <v>2.6</v>
      </c>
      <c r="E9" s="65">
        <v>2</v>
      </c>
      <c r="F9" s="65">
        <v>3</v>
      </c>
      <c r="G9" s="65">
        <v>2</v>
      </c>
      <c r="H9" s="65">
        <v>10</v>
      </c>
      <c r="I9" s="65">
        <v>2</v>
      </c>
      <c r="J9" s="65">
        <v>4</v>
      </c>
      <c r="K9" s="65">
        <v>1300</v>
      </c>
    </row>
    <row r="10" spans="1:11" x14ac:dyDescent="0.2">
      <c r="A10" s="3">
        <v>8</v>
      </c>
      <c r="B10" s="64" t="s">
        <v>69</v>
      </c>
      <c r="C10" s="64" t="s">
        <v>15</v>
      </c>
      <c r="D10" s="65">
        <v>2.7</v>
      </c>
      <c r="E10" s="65">
        <v>2</v>
      </c>
      <c r="F10" s="65">
        <v>3</v>
      </c>
      <c r="G10" s="65">
        <v>2</v>
      </c>
      <c r="H10" s="65">
        <v>10</v>
      </c>
      <c r="I10" s="65">
        <v>2</v>
      </c>
      <c r="J10" s="65">
        <v>4</v>
      </c>
      <c r="K10" s="65">
        <v>1400</v>
      </c>
    </row>
    <row r="11" spans="1:11" x14ac:dyDescent="0.2">
      <c r="A11" s="3">
        <v>9</v>
      </c>
      <c r="B11" s="64" t="s">
        <v>70</v>
      </c>
      <c r="C11" s="64" t="s">
        <v>15</v>
      </c>
      <c r="D11" s="65">
        <v>2.8</v>
      </c>
      <c r="E11" s="65">
        <v>2</v>
      </c>
      <c r="F11" s="65">
        <v>3</v>
      </c>
      <c r="G11" s="65">
        <v>2</v>
      </c>
      <c r="H11" s="65">
        <v>10</v>
      </c>
      <c r="I11" s="65">
        <v>2</v>
      </c>
      <c r="J11" s="65">
        <v>4</v>
      </c>
      <c r="K11" s="65">
        <v>1500</v>
      </c>
    </row>
    <row r="12" spans="1:11" x14ac:dyDescent="0.2">
      <c r="A12" s="3">
        <v>10</v>
      </c>
      <c r="B12" s="64" t="s">
        <v>71</v>
      </c>
      <c r="C12" s="64" t="s">
        <v>15</v>
      </c>
      <c r="D12" s="65">
        <v>2.9</v>
      </c>
      <c r="E12" s="65">
        <v>2</v>
      </c>
      <c r="F12" s="65">
        <v>3</v>
      </c>
      <c r="G12" s="65">
        <v>3</v>
      </c>
      <c r="H12" s="65">
        <v>12</v>
      </c>
      <c r="I12" s="65">
        <v>2</v>
      </c>
      <c r="J12" s="65">
        <v>4</v>
      </c>
      <c r="K12" s="65">
        <v>1050</v>
      </c>
    </row>
    <row r="13" spans="1:11" x14ac:dyDescent="0.2">
      <c r="A13" s="3">
        <v>11</v>
      </c>
      <c r="B13" s="64" t="s">
        <v>72</v>
      </c>
      <c r="C13" s="64" t="s">
        <v>15</v>
      </c>
      <c r="D13" s="65">
        <v>3</v>
      </c>
      <c r="E13" s="65">
        <v>2</v>
      </c>
      <c r="F13" s="65">
        <v>3</v>
      </c>
      <c r="G13" s="65">
        <v>3</v>
      </c>
      <c r="H13" s="65">
        <v>12</v>
      </c>
      <c r="I13" s="65">
        <v>2</v>
      </c>
      <c r="J13" s="65">
        <v>4</v>
      </c>
      <c r="K13" s="65">
        <v>1150</v>
      </c>
    </row>
    <row r="14" spans="1:11" x14ac:dyDescent="0.2">
      <c r="A14" s="3">
        <v>12</v>
      </c>
      <c r="B14" s="64" t="s">
        <v>73</v>
      </c>
      <c r="C14" s="64" t="s">
        <v>15</v>
      </c>
      <c r="D14" s="65">
        <v>3.1</v>
      </c>
      <c r="E14" s="65">
        <v>2</v>
      </c>
      <c r="F14" s="65">
        <v>3</v>
      </c>
      <c r="G14" s="65">
        <v>3</v>
      </c>
      <c r="H14" s="65">
        <v>12</v>
      </c>
      <c r="I14" s="65">
        <v>2</v>
      </c>
      <c r="J14" s="65">
        <v>4</v>
      </c>
      <c r="K14" s="65">
        <v>1250</v>
      </c>
    </row>
    <row r="15" spans="1:11" x14ac:dyDescent="0.2">
      <c r="A15" s="3">
        <v>13</v>
      </c>
      <c r="B15" s="64" t="s">
        <v>74</v>
      </c>
      <c r="C15" s="64" t="s">
        <v>15</v>
      </c>
      <c r="D15" s="65">
        <v>3.2</v>
      </c>
      <c r="E15" s="65">
        <v>2</v>
      </c>
      <c r="F15" s="65">
        <v>3</v>
      </c>
      <c r="G15" s="65">
        <v>3</v>
      </c>
      <c r="H15" s="65">
        <v>12</v>
      </c>
      <c r="I15" s="65">
        <v>2</v>
      </c>
      <c r="J15" s="65">
        <v>4</v>
      </c>
      <c r="K15" s="65">
        <v>1350</v>
      </c>
    </row>
    <row r="16" spans="1:11" x14ac:dyDescent="0.2">
      <c r="A16" s="3">
        <v>14</v>
      </c>
      <c r="B16" s="64" t="s">
        <v>75</v>
      </c>
      <c r="C16" s="64" t="s">
        <v>15</v>
      </c>
      <c r="D16" s="65">
        <v>3.3</v>
      </c>
      <c r="E16" s="65">
        <v>2</v>
      </c>
      <c r="F16" s="65">
        <v>3</v>
      </c>
      <c r="G16" s="65">
        <v>3</v>
      </c>
      <c r="H16" s="65">
        <v>12</v>
      </c>
      <c r="I16" s="65">
        <v>2</v>
      </c>
      <c r="J16" s="65">
        <v>4</v>
      </c>
      <c r="K16" s="65">
        <v>1450</v>
      </c>
    </row>
    <row r="17" spans="1:11" x14ac:dyDescent="0.2">
      <c r="A17" s="3">
        <v>15</v>
      </c>
      <c r="B17" s="64" t="s">
        <v>76</v>
      </c>
      <c r="C17" s="64" t="s">
        <v>15</v>
      </c>
      <c r="D17" s="65">
        <v>3.4</v>
      </c>
      <c r="E17" s="65">
        <v>2</v>
      </c>
      <c r="F17" s="65">
        <v>3</v>
      </c>
      <c r="G17" s="65">
        <v>4</v>
      </c>
      <c r="H17" s="65">
        <v>14</v>
      </c>
      <c r="I17" s="65">
        <v>2</v>
      </c>
      <c r="J17" s="65">
        <v>4</v>
      </c>
      <c r="K17" s="65">
        <v>1000</v>
      </c>
    </row>
    <row r="18" spans="1:11" x14ac:dyDescent="0.2">
      <c r="A18" s="3">
        <v>16</v>
      </c>
      <c r="B18" s="64" t="s">
        <v>77</v>
      </c>
      <c r="C18" s="64" t="s">
        <v>15</v>
      </c>
      <c r="D18" s="65">
        <v>3.5</v>
      </c>
      <c r="E18" s="65">
        <v>2</v>
      </c>
      <c r="F18" s="65">
        <v>3</v>
      </c>
      <c r="G18" s="65">
        <v>4</v>
      </c>
      <c r="H18" s="65">
        <v>14</v>
      </c>
      <c r="I18" s="65">
        <v>2</v>
      </c>
      <c r="J18" s="65">
        <v>4</v>
      </c>
      <c r="K18" s="65">
        <v>1100</v>
      </c>
    </row>
    <row r="19" spans="1:11" x14ac:dyDescent="0.2">
      <c r="A19" s="3">
        <v>17</v>
      </c>
      <c r="B19" s="64" t="s">
        <v>78</v>
      </c>
      <c r="C19" s="64" t="s">
        <v>15</v>
      </c>
      <c r="D19" s="65">
        <v>3.6</v>
      </c>
      <c r="E19" s="65">
        <v>2</v>
      </c>
      <c r="F19" s="65">
        <v>3</v>
      </c>
      <c r="G19" s="65">
        <v>4</v>
      </c>
      <c r="H19" s="65">
        <v>14</v>
      </c>
      <c r="I19" s="65">
        <v>2</v>
      </c>
      <c r="J19" s="65">
        <v>4</v>
      </c>
      <c r="K19" s="65">
        <v>1200</v>
      </c>
    </row>
    <row r="20" spans="1:11" x14ac:dyDescent="0.2">
      <c r="A20" s="3">
        <v>18</v>
      </c>
      <c r="B20" s="64" t="s">
        <v>79</v>
      </c>
      <c r="C20" s="64" t="s">
        <v>15</v>
      </c>
      <c r="D20" s="65">
        <v>3.7</v>
      </c>
      <c r="E20" s="65">
        <v>2</v>
      </c>
      <c r="F20" s="65">
        <v>3</v>
      </c>
      <c r="G20" s="65">
        <v>4</v>
      </c>
      <c r="H20" s="65">
        <v>14</v>
      </c>
      <c r="I20" s="65">
        <v>2</v>
      </c>
      <c r="J20" s="65">
        <v>4</v>
      </c>
      <c r="K20" s="65">
        <v>1300</v>
      </c>
    </row>
    <row r="21" spans="1:11" x14ac:dyDescent="0.2">
      <c r="A21" s="3">
        <v>19</v>
      </c>
      <c r="B21" s="64" t="s">
        <v>80</v>
      </c>
      <c r="C21" s="64" t="s">
        <v>15</v>
      </c>
      <c r="D21" s="65">
        <v>3.8</v>
      </c>
      <c r="E21" s="65">
        <v>2</v>
      </c>
      <c r="F21" s="65">
        <v>3</v>
      </c>
      <c r="G21" s="65">
        <v>4</v>
      </c>
      <c r="H21" s="65">
        <v>14</v>
      </c>
      <c r="I21" s="65">
        <v>2</v>
      </c>
      <c r="J21" s="65">
        <v>4</v>
      </c>
      <c r="K21" s="65">
        <v>1400</v>
      </c>
    </row>
    <row r="22" spans="1:11" x14ac:dyDescent="0.2">
      <c r="A22" s="3">
        <v>20</v>
      </c>
      <c r="B22" s="64" t="s">
        <v>81</v>
      </c>
      <c r="C22" s="64" t="s">
        <v>15</v>
      </c>
      <c r="D22" s="65">
        <v>3.9</v>
      </c>
      <c r="E22" s="65">
        <v>2</v>
      </c>
      <c r="F22" s="65">
        <v>3</v>
      </c>
      <c r="G22" s="65">
        <v>4</v>
      </c>
      <c r="H22" s="65">
        <v>14</v>
      </c>
      <c r="I22" s="65">
        <v>2</v>
      </c>
      <c r="J22" s="65">
        <v>4</v>
      </c>
      <c r="K22" s="65">
        <v>1500</v>
      </c>
    </row>
    <row r="23" spans="1:11" x14ac:dyDescent="0.2">
      <c r="A23" s="3">
        <v>21</v>
      </c>
      <c r="B23" s="64" t="s">
        <v>82</v>
      </c>
      <c r="C23" s="64" t="s">
        <v>15</v>
      </c>
      <c r="D23" s="65">
        <v>4</v>
      </c>
      <c r="E23" s="65">
        <v>2</v>
      </c>
      <c r="F23" s="65">
        <v>3</v>
      </c>
      <c r="G23" s="65">
        <v>5</v>
      </c>
      <c r="H23" s="65">
        <v>16</v>
      </c>
      <c r="I23" s="65">
        <v>2</v>
      </c>
      <c r="J23" s="65">
        <v>4</v>
      </c>
      <c r="K23" s="65">
        <v>1050</v>
      </c>
    </row>
    <row r="24" spans="1:11" x14ac:dyDescent="0.2">
      <c r="A24" s="3">
        <v>22</v>
      </c>
      <c r="B24" s="64" t="s">
        <v>83</v>
      </c>
      <c r="C24" s="64" t="s">
        <v>16</v>
      </c>
      <c r="D24" s="65">
        <v>4.0999999999999996</v>
      </c>
      <c r="E24" s="65">
        <v>2</v>
      </c>
      <c r="F24" s="65">
        <v>3</v>
      </c>
      <c r="G24" s="65">
        <v>5</v>
      </c>
      <c r="H24" s="65">
        <v>16</v>
      </c>
      <c r="I24" s="65">
        <v>2</v>
      </c>
      <c r="J24" s="65">
        <v>4</v>
      </c>
      <c r="K24" s="65">
        <v>1150</v>
      </c>
    </row>
    <row r="25" spans="1:11" x14ac:dyDescent="0.2">
      <c r="A25" s="3">
        <v>23</v>
      </c>
      <c r="B25" s="64" t="s">
        <v>84</v>
      </c>
      <c r="C25" s="64" t="s">
        <v>16</v>
      </c>
      <c r="D25" s="65">
        <v>4.2</v>
      </c>
      <c r="E25" s="65">
        <v>2</v>
      </c>
      <c r="F25" s="65">
        <v>3</v>
      </c>
      <c r="G25" s="65">
        <v>5</v>
      </c>
      <c r="H25" s="65">
        <v>16</v>
      </c>
      <c r="I25" s="65">
        <v>2</v>
      </c>
      <c r="J25" s="65">
        <v>4</v>
      </c>
      <c r="K25" s="65">
        <v>1250</v>
      </c>
    </row>
    <row r="26" spans="1:11" x14ac:dyDescent="0.2">
      <c r="A26" s="3">
        <v>24</v>
      </c>
      <c r="B26" s="64" t="s">
        <v>85</v>
      </c>
      <c r="C26" s="64" t="s">
        <v>16</v>
      </c>
      <c r="D26" s="65">
        <v>4.3</v>
      </c>
      <c r="E26" s="65">
        <v>2</v>
      </c>
      <c r="F26" s="65">
        <v>3</v>
      </c>
      <c r="G26" s="65">
        <v>5</v>
      </c>
      <c r="H26" s="65">
        <v>16</v>
      </c>
      <c r="I26" s="65">
        <v>2</v>
      </c>
      <c r="J26" s="65">
        <v>4</v>
      </c>
      <c r="K26" s="65">
        <v>1350</v>
      </c>
    </row>
    <row r="27" spans="1:11" x14ac:dyDescent="0.2">
      <c r="A27" s="3">
        <v>25</v>
      </c>
      <c r="B27" s="64" t="s">
        <v>86</v>
      </c>
      <c r="C27" s="64" t="s">
        <v>16</v>
      </c>
      <c r="D27" s="65">
        <v>4.4000000000000004</v>
      </c>
      <c r="E27" s="65">
        <v>2</v>
      </c>
      <c r="F27" s="65">
        <v>3</v>
      </c>
      <c r="G27" s="65">
        <v>5</v>
      </c>
      <c r="H27" s="65">
        <v>16</v>
      </c>
      <c r="I27" s="65">
        <v>2</v>
      </c>
      <c r="J27" s="65">
        <v>4</v>
      </c>
      <c r="K27" s="65">
        <v>1450</v>
      </c>
    </row>
    <row r="28" spans="1:11" x14ac:dyDescent="0.2">
      <c r="A28" s="3">
        <v>26</v>
      </c>
      <c r="B28" s="64" t="s">
        <v>87</v>
      </c>
      <c r="C28" s="64" t="s">
        <v>16</v>
      </c>
      <c r="D28" s="65">
        <v>4.5</v>
      </c>
      <c r="E28" s="65">
        <v>2</v>
      </c>
      <c r="F28" s="65">
        <v>3</v>
      </c>
      <c r="G28" s="65">
        <v>6</v>
      </c>
      <c r="H28" s="65">
        <v>18</v>
      </c>
      <c r="I28" s="65">
        <v>2</v>
      </c>
      <c r="J28" s="65">
        <v>4</v>
      </c>
      <c r="K28" s="65">
        <v>1000</v>
      </c>
    </row>
    <row r="29" spans="1:11" x14ac:dyDescent="0.2">
      <c r="A29" s="3">
        <v>27</v>
      </c>
      <c r="B29" s="64" t="s">
        <v>88</v>
      </c>
      <c r="C29" s="64" t="s">
        <v>16</v>
      </c>
      <c r="D29" s="65">
        <v>4.5999999999999996</v>
      </c>
      <c r="E29" s="65">
        <v>2</v>
      </c>
      <c r="F29" s="65">
        <v>3</v>
      </c>
      <c r="G29" s="65">
        <v>6</v>
      </c>
      <c r="H29" s="65">
        <v>18</v>
      </c>
      <c r="I29" s="65">
        <v>2</v>
      </c>
      <c r="J29" s="65">
        <v>4</v>
      </c>
      <c r="K29" s="65">
        <v>1100</v>
      </c>
    </row>
    <row r="30" spans="1:11" x14ac:dyDescent="0.2">
      <c r="A30" s="3">
        <v>28</v>
      </c>
      <c r="B30" s="64" t="s">
        <v>89</v>
      </c>
      <c r="C30" s="64" t="s">
        <v>16</v>
      </c>
      <c r="D30" s="65">
        <v>4.7</v>
      </c>
      <c r="E30" s="65">
        <v>2</v>
      </c>
      <c r="F30" s="65">
        <v>3</v>
      </c>
      <c r="G30" s="65">
        <v>6</v>
      </c>
      <c r="H30" s="65">
        <v>18</v>
      </c>
      <c r="I30" s="65">
        <v>2</v>
      </c>
      <c r="J30" s="65">
        <v>4</v>
      </c>
      <c r="K30" s="65">
        <v>1200</v>
      </c>
    </row>
    <row r="31" spans="1:11" x14ac:dyDescent="0.2">
      <c r="A31" s="3">
        <v>29</v>
      </c>
      <c r="B31" s="64" t="s">
        <v>90</v>
      </c>
      <c r="C31" s="64" t="s">
        <v>16</v>
      </c>
      <c r="D31" s="65">
        <v>4.8</v>
      </c>
      <c r="E31" s="65">
        <v>2</v>
      </c>
      <c r="F31" s="65">
        <v>3</v>
      </c>
      <c r="G31" s="65">
        <v>6</v>
      </c>
      <c r="H31" s="65">
        <v>18</v>
      </c>
      <c r="I31" s="65">
        <v>2</v>
      </c>
      <c r="J31" s="65">
        <v>4</v>
      </c>
      <c r="K31" s="65">
        <v>1300</v>
      </c>
    </row>
    <row r="32" spans="1:11" x14ac:dyDescent="0.2">
      <c r="A32" s="3">
        <v>30</v>
      </c>
      <c r="B32" s="64" t="s">
        <v>91</v>
      </c>
      <c r="C32" s="64" t="s">
        <v>16</v>
      </c>
      <c r="D32" s="65">
        <v>4.9000000000000004</v>
      </c>
      <c r="E32" s="65">
        <v>2</v>
      </c>
      <c r="F32" s="65">
        <v>3</v>
      </c>
      <c r="G32" s="65">
        <v>6</v>
      </c>
      <c r="H32" s="65">
        <v>18</v>
      </c>
      <c r="I32" s="65">
        <v>2</v>
      </c>
      <c r="J32" s="65">
        <v>4</v>
      </c>
      <c r="K32" s="65">
        <v>1400</v>
      </c>
    </row>
    <row r="33" spans="1:11" x14ac:dyDescent="0.2">
      <c r="A33" s="3">
        <v>31</v>
      </c>
      <c r="B33" s="64" t="s">
        <v>92</v>
      </c>
      <c r="C33" s="64" t="s">
        <v>16</v>
      </c>
      <c r="D33" s="65">
        <v>5</v>
      </c>
      <c r="E33" s="65">
        <v>2</v>
      </c>
      <c r="F33" s="65">
        <v>3</v>
      </c>
      <c r="G33" s="65">
        <v>6</v>
      </c>
      <c r="H33" s="65">
        <v>18</v>
      </c>
      <c r="I33" s="65">
        <v>2</v>
      </c>
      <c r="J33" s="65">
        <v>4</v>
      </c>
      <c r="K33" s="65">
        <v>1500</v>
      </c>
    </row>
    <row r="34" spans="1:11" x14ac:dyDescent="0.2">
      <c r="A34" s="3">
        <v>32</v>
      </c>
      <c r="B34" s="64" t="s">
        <v>93</v>
      </c>
      <c r="C34" s="64" t="s">
        <v>16</v>
      </c>
      <c r="D34" s="65">
        <v>5.0999999999999996</v>
      </c>
      <c r="E34" s="65">
        <v>2</v>
      </c>
      <c r="F34" s="65">
        <v>3</v>
      </c>
      <c r="G34" s="65">
        <v>7</v>
      </c>
      <c r="H34" s="65">
        <v>20</v>
      </c>
      <c r="I34" s="65">
        <v>2</v>
      </c>
      <c r="J34" s="65">
        <v>4</v>
      </c>
      <c r="K34" s="65">
        <v>1050</v>
      </c>
    </row>
    <row r="35" spans="1:11" x14ac:dyDescent="0.2">
      <c r="A35" s="3">
        <v>33</v>
      </c>
      <c r="B35" s="64" t="s">
        <v>94</v>
      </c>
      <c r="C35" s="64" t="s">
        <v>16</v>
      </c>
      <c r="D35" s="65">
        <v>5.2</v>
      </c>
      <c r="E35" s="65">
        <v>2</v>
      </c>
      <c r="F35" s="65">
        <v>3</v>
      </c>
      <c r="G35" s="65">
        <v>7</v>
      </c>
      <c r="H35" s="65">
        <v>20</v>
      </c>
      <c r="I35" s="65">
        <v>2</v>
      </c>
      <c r="J35" s="65">
        <v>4</v>
      </c>
      <c r="K35" s="65">
        <v>1150</v>
      </c>
    </row>
    <row r="36" spans="1:11" x14ac:dyDescent="0.2">
      <c r="A36" s="3">
        <v>34</v>
      </c>
      <c r="B36" s="64" t="s">
        <v>95</v>
      </c>
      <c r="C36" s="64" t="s">
        <v>16</v>
      </c>
      <c r="D36" s="65">
        <v>5.3</v>
      </c>
      <c r="E36" s="65">
        <v>2</v>
      </c>
      <c r="F36" s="65">
        <v>3</v>
      </c>
      <c r="G36" s="65">
        <v>7</v>
      </c>
      <c r="H36" s="65">
        <v>20</v>
      </c>
      <c r="I36" s="65">
        <v>2</v>
      </c>
      <c r="J36" s="65">
        <v>4</v>
      </c>
      <c r="K36" s="65">
        <v>1250</v>
      </c>
    </row>
    <row r="37" spans="1:11" x14ac:dyDescent="0.2">
      <c r="A37" s="3">
        <v>35</v>
      </c>
      <c r="B37" s="64" t="s">
        <v>96</v>
      </c>
      <c r="C37" s="64" t="s">
        <v>16</v>
      </c>
      <c r="D37" s="65">
        <v>5.4</v>
      </c>
      <c r="E37" s="65">
        <v>2</v>
      </c>
      <c r="F37" s="65">
        <v>3</v>
      </c>
      <c r="G37" s="65">
        <v>7</v>
      </c>
      <c r="H37" s="65">
        <v>20</v>
      </c>
      <c r="I37" s="65">
        <v>2</v>
      </c>
      <c r="J37" s="65">
        <v>4</v>
      </c>
      <c r="K37" s="65">
        <v>1350</v>
      </c>
    </row>
    <row r="38" spans="1:11" x14ac:dyDescent="0.2">
      <c r="A38" s="3">
        <v>36</v>
      </c>
      <c r="B38" s="64" t="s">
        <v>97</v>
      </c>
      <c r="C38" s="64" t="s">
        <v>16</v>
      </c>
      <c r="D38" s="65">
        <v>5.5</v>
      </c>
      <c r="E38" s="65">
        <v>2</v>
      </c>
      <c r="F38" s="65">
        <v>3</v>
      </c>
      <c r="G38" s="65">
        <v>7</v>
      </c>
      <c r="H38" s="65">
        <v>20</v>
      </c>
      <c r="I38" s="65">
        <v>2</v>
      </c>
      <c r="J38" s="65">
        <v>4</v>
      </c>
      <c r="K38" s="65">
        <v>1450</v>
      </c>
    </row>
    <row r="39" spans="1:11" x14ac:dyDescent="0.2">
      <c r="A39" s="3">
        <v>37</v>
      </c>
      <c r="B39" s="64" t="s">
        <v>98</v>
      </c>
      <c r="C39" s="64" t="s">
        <v>16</v>
      </c>
      <c r="D39" s="65">
        <v>5.6</v>
      </c>
      <c r="E39" s="65">
        <v>2</v>
      </c>
      <c r="F39" s="65">
        <v>3</v>
      </c>
      <c r="G39" s="65">
        <v>8</v>
      </c>
      <c r="H39" s="65">
        <v>22</v>
      </c>
      <c r="I39" s="65">
        <v>2</v>
      </c>
      <c r="J39" s="65">
        <v>4</v>
      </c>
      <c r="K39" s="65">
        <v>1000</v>
      </c>
    </row>
    <row r="40" spans="1:11" x14ac:dyDescent="0.2">
      <c r="A40" s="3">
        <v>38</v>
      </c>
      <c r="B40" s="64" t="s">
        <v>99</v>
      </c>
      <c r="C40" s="64" t="s">
        <v>16</v>
      </c>
      <c r="D40" s="65">
        <v>5.7</v>
      </c>
      <c r="E40" s="65">
        <v>2</v>
      </c>
      <c r="F40" s="65">
        <v>3</v>
      </c>
      <c r="G40" s="65">
        <v>8</v>
      </c>
      <c r="H40" s="65">
        <v>22</v>
      </c>
      <c r="I40" s="65">
        <v>2</v>
      </c>
      <c r="J40" s="65">
        <v>4</v>
      </c>
      <c r="K40" s="65">
        <v>1100</v>
      </c>
    </row>
    <row r="41" spans="1:11" x14ac:dyDescent="0.2">
      <c r="A41" s="3">
        <v>39</v>
      </c>
      <c r="B41" s="64" t="s">
        <v>100</v>
      </c>
      <c r="C41" s="64" t="s">
        <v>16</v>
      </c>
      <c r="D41" s="65">
        <v>5.8</v>
      </c>
      <c r="E41" s="65">
        <v>2</v>
      </c>
      <c r="F41" s="65">
        <v>3</v>
      </c>
      <c r="G41" s="65">
        <v>8</v>
      </c>
      <c r="H41" s="65">
        <v>22</v>
      </c>
      <c r="I41" s="65">
        <v>2</v>
      </c>
      <c r="J41" s="65">
        <v>4</v>
      </c>
      <c r="K41" s="65">
        <v>1200</v>
      </c>
    </row>
    <row r="42" spans="1:11" x14ac:dyDescent="0.2">
      <c r="A42" s="3">
        <v>40</v>
      </c>
      <c r="B42" s="64" t="s">
        <v>101</v>
      </c>
      <c r="C42" s="64" t="s">
        <v>16</v>
      </c>
      <c r="D42" s="65">
        <v>5.9</v>
      </c>
      <c r="E42" s="65">
        <v>2</v>
      </c>
      <c r="F42" s="65">
        <v>3</v>
      </c>
      <c r="G42" s="65">
        <v>8</v>
      </c>
      <c r="H42" s="65">
        <v>22</v>
      </c>
      <c r="I42" s="65">
        <v>2</v>
      </c>
      <c r="J42" s="65">
        <v>4</v>
      </c>
      <c r="K42" s="65">
        <v>1300</v>
      </c>
    </row>
    <row r="43" spans="1:11" x14ac:dyDescent="0.2">
      <c r="A43" s="3">
        <v>41</v>
      </c>
      <c r="B43" s="64" t="s">
        <v>102</v>
      </c>
      <c r="C43" s="64" t="s">
        <v>16</v>
      </c>
      <c r="D43" s="65">
        <v>6</v>
      </c>
      <c r="E43" s="65">
        <v>2</v>
      </c>
      <c r="F43" s="65">
        <v>3</v>
      </c>
      <c r="G43" s="65">
        <v>8</v>
      </c>
      <c r="H43" s="65">
        <v>22</v>
      </c>
      <c r="I43" s="65">
        <v>2</v>
      </c>
      <c r="J43" s="65">
        <v>4</v>
      </c>
      <c r="K43" s="65">
        <v>1400</v>
      </c>
    </row>
  </sheetData>
  <mergeCells count="1">
    <mergeCell ref="A1:K1"/>
  </mergeCells>
  <pageMargins left="0.23622047244094491" right="0.15748031496062992" top="0.23622047244094491" bottom="0.15748031496062992" header="0.15748031496062992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P28"/>
  <sheetViews>
    <sheetView workbookViewId="0">
      <selection activeCell="H13" sqref="H13:J13"/>
    </sheetView>
  </sheetViews>
  <sheetFormatPr defaultRowHeight="12.75" x14ac:dyDescent="0.2"/>
  <cols>
    <col min="6" max="6" width="2" customWidth="1"/>
    <col min="7" max="7" width="33.85546875" customWidth="1"/>
  </cols>
  <sheetData>
    <row r="4" spans="7:10" ht="13.5" thickBot="1" x14ac:dyDescent="0.25"/>
    <row r="5" spans="7:10" ht="18.75" x14ac:dyDescent="0.3">
      <c r="G5" s="39"/>
      <c r="H5" s="388" t="s">
        <v>122</v>
      </c>
      <c r="I5" s="388"/>
      <c r="J5" s="389"/>
    </row>
    <row r="6" spans="7:10" ht="18.75" x14ac:dyDescent="0.3">
      <c r="G6" s="40"/>
      <c r="H6" s="36"/>
      <c r="I6" s="36"/>
      <c r="J6" s="42"/>
    </row>
    <row r="7" spans="7:10" ht="18.75" x14ac:dyDescent="0.3">
      <c r="G7" s="40"/>
      <c r="H7" s="390" t="s">
        <v>116</v>
      </c>
      <c r="I7" s="390"/>
      <c r="J7" s="391"/>
    </row>
    <row r="8" spans="7:10" ht="28.5" customHeight="1" x14ac:dyDescent="0.3">
      <c r="G8" s="40"/>
      <c r="H8" s="392" t="s">
        <v>123</v>
      </c>
      <c r="I8" s="392"/>
      <c r="J8" s="393"/>
    </row>
    <row r="9" spans="7:10" ht="18.75" x14ac:dyDescent="0.3">
      <c r="G9" s="40"/>
      <c r="H9" s="392"/>
      <c r="I9" s="392"/>
      <c r="J9" s="393"/>
    </row>
    <row r="10" spans="7:10" ht="18.75" x14ac:dyDescent="0.3">
      <c r="G10" s="40"/>
      <c r="H10" s="390" t="s">
        <v>118</v>
      </c>
      <c r="I10" s="390"/>
      <c r="J10" s="391"/>
    </row>
    <row r="11" spans="7:10" ht="18.75" x14ac:dyDescent="0.3">
      <c r="G11" s="40"/>
      <c r="H11" s="394" t="s">
        <v>156</v>
      </c>
      <c r="I11" s="394"/>
      <c r="J11" s="395"/>
    </row>
    <row r="12" spans="7:10" ht="18.75" x14ac:dyDescent="0.3">
      <c r="G12" s="40"/>
      <c r="H12" s="394"/>
      <c r="I12" s="394"/>
      <c r="J12" s="395"/>
    </row>
    <row r="13" spans="7:10" ht="18.75" x14ac:dyDescent="0.3">
      <c r="G13" s="40"/>
      <c r="H13" s="390" t="s">
        <v>120</v>
      </c>
      <c r="I13" s="390"/>
      <c r="J13" s="391"/>
    </row>
    <row r="14" spans="7:10" ht="19.5" thickBot="1" x14ac:dyDescent="0.35">
      <c r="G14" s="43"/>
      <c r="H14" s="46" t="s">
        <v>124</v>
      </c>
      <c r="I14" s="46"/>
      <c r="J14" s="47"/>
    </row>
    <row r="16" spans="7:10" ht="13.5" thickBot="1" x14ac:dyDescent="0.25"/>
    <row r="17" spans="7:16" ht="16.5" thickBot="1" x14ac:dyDescent="0.25">
      <c r="G17" s="382" t="s">
        <v>139</v>
      </c>
      <c r="H17" s="383"/>
      <c r="I17" s="383"/>
      <c r="J17" s="383"/>
      <c r="K17" s="383"/>
      <c r="L17" s="383"/>
      <c r="M17" s="383"/>
      <c r="N17" s="383"/>
      <c r="O17" s="383"/>
      <c r="P17" s="384"/>
    </row>
    <row r="18" spans="7:16" ht="19.5" thickBot="1" x14ac:dyDescent="0.35">
      <c r="G18" s="49" t="s">
        <v>128</v>
      </c>
      <c r="H18" s="385" t="s">
        <v>127</v>
      </c>
      <c r="I18" s="386"/>
      <c r="J18" s="386"/>
      <c r="K18" s="386"/>
      <c r="L18" s="386"/>
      <c r="M18" s="386"/>
      <c r="N18" s="386"/>
      <c r="O18" s="386"/>
      <c r="P18" s="387"/>
    </row>
    <row r="19" spans="7:16" ht="15.75" thickBot="1" x14ac:dyDescent="0.25">
      <c r="G19" s="48"/>
      <c r="H19" s="51">
        <v>300</v>
      </c>
      <c r="I19" s="52">
        <v>400</v>
      </c>
      <c r="J19" s="52">
        <v>500</v>
      </c>
      <c r="K19" s="52">
        <v>600</v>
      </c>
      <c r="L19" s="52">
        <v>700</v>
      </c>
      <c r="M19" s="52">
        <v>800</v>
      </c>
      <c r="N19" s="52">
        <v>900</v>
      </c>
      <c r="O19" s="52">
        <v>1000</v>
      </c>
      <c r="P19" s="53">
        <v>1100</v>
      </c>
    </row>
    <row r="20" spans="7:16" ht="14.25" x14ac:dyDescent="0.2">
      <c r="G20" s="54" t="s">
        <v>129</v>
      </c>
      <c r="H20" s="31"/>
      <c r="I20" s="32"/>
      <c r="J20" s="32"/>
      <c r="K20" s="32"/>
      <c r="L20" s="32"/>
      <c r="M20" s="32"/>
      <c r="N20" s="32"/>
      <c r="O20" s="32"/>
      <c r="P20" s="33"/>
    </row>
    <row r="21" spans="7:16" ht="14.25" x14ac:dyDescent="0.2">
      <c r="G21" s="55" t="s">
        <v>130</v>
      </c>
      <c r="H21" s="34"/>
      <c r="I21" s="27"/>
      <c r="J21" s="27"/>
      <c r="K21" s="27"/>
      <c r="L21" s="27"/>
      <c r="M21" s="27"/>
      <c r="N21" s="27"/>
      <c r="O21" s="27"/>
      <c r="P21" s="28"/>
    </row>
    <row r="22" spans="7:16" ht="14.25" x14ac:dyDescent="0.2">
      <c r="G22" s="55" t="s">
        <v>131</v>
      </c>
      <c r="H22" s="34"/>
      <c r="I22" s="27"/>
      <c r="J22" s="27"/>
      <c r="K22" s="27"/>
      <c r="L22" s="27"/>
      <c r="M22" s="27"/>
      <c r="N22" s="27"/>
      <c r="O22" s="27"/>
      <c r="P22" s="28"/>
    </row>
    <row r="23" spans="7:16" ht="14.25" x14ac:dyDescent="0.2">
      <c r="G23" s="55" t="s">
        <v>132</v>
      </c>
      <c r="H23" s="34"/>
      <c r="I23" s="27"/>
      <c r="J23" s="27"/>
      <c r="K23" s="27"/>
      <c r="L23" s="27"/>
      <c r="M23" s="27"/>
      <c r="N23" s="27"/>
      <c r="O23" s="27"/>
      <c r="P23" s="28"/>
    </row>
    <row r="24" spans="7:16" ht="14.25" x14ac:dyDescent="0.2">
      <c r="G24" s="55" t="s">
        <v>133</v>
      </c>
      <c r="H24" s="34"/>
      <c r="I24" s="27"/>
      <c r="J24" s="27"/>
      <c r="K24" s="27"/>
      <c r="L24" s="27"/>
      <c r="M24" s="27"/>
      <c r="N24" s="27"/>
      <c r="O24" s="27"/>
      <c r="P24" s="28"/>
    </row>
    <row r="25" spans="7:16" ht="14.25" x14ac:dyDescent="0.2">
      <c r="G25" s="55" t="s">
        <v>134</v>
      </c>
      <c r="H25" s="34"/>
      <c r="I25" s="27"/>
      <c r="J25" s="27"/>
      <c r="K25" s="27"/>
      <c r="L25" s="27"/>
      <c r="M25" s="27"/>
      <c r="N25" s="27"/>
      <c r="O25" s="27"/>
      <c r="P25" s="28"/>
    </row>
    <row r="26" spans="7:16" ht="14.25" x14ac:dyDescent="0.2">
      <c r="G26" s="55" t="s">
        <v>135</v>
      </c>
      <c r="H26" s="34"/>
      <c r="I26" s="27"/>
      <c r="J26" s="27"/>
      <c r="K26" s="27"/>
      <c r="L26" s="27"/>
      <c r="M26" s="27"/>
      <c r="N26" s="27"/>
      <c r="O26" s="27"/>
      <c r="P26" s="28"/>
    </row>
    <row r="27" spans="7:16" ht="15" thickBot="1" x14ac:dyDescent="0.25">
      <c r="G27" s="56" t="s">
        <v>136</v>
      </c>
      <c r="H27" s="50"/>
      <c r="I27" s="29"/>
      <c r="J27" s="29"/>
      <c r="K27" s="29"/>
      <c r="L27" s="29"/>
      <c r="M27" s="29"/>
      <c r="N27" s="29"/>
      <c r="O27" s="29"/>
      <c r="P27" s="30"/>
    </row>
    <row r="28" spans="7:16" ht="15.75" x14ac:dyDescent="0.25">
      <c r="G28" s="381" t="s">
        <v>140</v>
      </c>
      <c r="H28" s="381"/>
      <c r="I28" s="381"/>
      <c r="J28" s="381"/>
      <c r="K28" s="381"/>
      <c r="L28" s="381"/>
      <c r="M28" s="381"/>
      <c r="N28" s="381"/>
      <c r="O28" s="381"/>
      <c r="P28" s="381"/>
    </row>
  </sheetData>
  <mergeCells count="9">
    <mergeCell ref="G28:P28"/>
    <mergeCell ref="G17:P17"/>
    <mergeCell ref="H18:P18"/>
    <mergeCell ref="H5:J5"/>
    <mergeCell ref="H7:J7"/>
    <mergeCell ref="H8:J9"/>
    <mergeCell ref="H10:J10"/>
    <mergeCell ref="H11:J12"/>
    <mergeCell ref="H13:J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" sqref="A2:L42"/>
    </sheetView>
  </sheetViews>
  <sheetFormatPr defaultRowHeight="12.75" x14ac:dyDescent="0.2"/>
  <sheetData>
    <row r="1" spans="1:12" ht="15.75" x14ac:dyDescent="0.2">
      <c r="A1" s="165">
        <v>300</v>
      </c>
      <c r="B1" s="166">
        <v>400</v>
      </c>
      <c r="C1" s="166">
        <v>500</v>
      </c>
      <c r="D1" s="166">
        <v>510</v>
      </c>
      <c r="E1" s="166">
        <v>600</v>
      </c>
      <c r="F1" s="166">
        <v>615</v>
      </c>
      <c r="G1" s="166">
        <v>700</v>
      </c>
      <c r="H1" s="166">
        <v>765</v>
      </c>
      <c r="I1" s="166">
        <v>800</v>
      </c>
      <c r="J1" s="166">
        <v>900</v>
      </c>
      <c r="K1" s="166">
        <v>1000</v>
      </c>
      <c r="L1" s="166">
        <v>1100</v>
      </c>
    </row>
    <row r="2" spans="1:12" x14ac:dyDescent="0.2">
      <c r="A2" s="164">
        <v>2236</v>
      </c>
      <c r="B2" s="164">
        <v>2326</v>
      </c>
      <c r="C2" s="164">
        <v>2431</v>
      </c>
      <c r="D2" s="164">
        <v>2450</v>
      </c>
      <c r="E2" s="164">
        <v>2530</v>
      </c>
      <c r="F2" s="164">
        <v>2555</v>
      </c>
      <c r="G2" s="164">
        <v>2627</v>
      </c>
      <c r="H2" s="164">
        <v>2692</v>
      </c>
      <c r="I2" s="164">
        <v>2732</v>
      </c>
      <c r="J2" s="164">
        <v>2828</v>
      </c>
      <c r="K2" s="164">
        <v>2922</v>
      </c>
      <c r="L2" s="164">
        <v>3023</v>
      </c>
    </row>
    <row r="3" spans="1:12" x14ac:dyDescent="0.2">
      <c r="A3" s="164">
        <v>2312</v>
      </c>
      <c r="B3" s="164">
        <v>2404</v>
      </c>
      <c r="C3" s="164">
        <v>2507</v>
      </c>
      <c r="D3" s="164">
        <v>2528</v>
      </c>
      <c r="E3" s="164">
        <v>2607</v>
      </c>
      <c r="F3" s="164">
        <v>2628</v>
      </c>
      <c r="G3" s="164">
        <v>2704</v>
      </c>
      <c r="H3" s="164">
        <v>2767</v>
      </c>
      <c r="I3" s="164">
        <v>2806</v>
      </c>
      <c r="J3" s="164">
        <v>2905</v>
      </c>
      <c r="K3" s="164">
        <v>2997</v>
      </c>
      <c r="L3" s="164">
        <v>3099</v>
      </c>
    </row>
    <row r="4" spans="1:12" x14ac:dyDescent="0.2">
      <c r="A4" s="164">
        <v>2386</v>
      </c>
      <c r="B4" s="164">
        <v>2480</v>
      </c>
      <c r="C4" s="164">
        <v>2583</v>
      </c>
      <c r="D4" s="164">
        <v>2602</v>
      </c>
      <c r="E4" s="164">
        <v>2680</v>
      </c>
      <c r="F4" s="164">
        <v>2705</v>
      </c>
      <c r="G4" s="164">
        <v>2779</v>
      </c>
      <c r="H4" s="164">
        <v>2843</v>
      </c>
      <c r="I4" s="164">
        <v>2884</v>
      </c>
      <c r="J4" s="164">
        <v>2980</v>
      </c>
      <c r="K4" s="164">
        <v>3071</v>
      </c>
      <c r="L4" s="164">
        <v>3176</v>
      </c>
    </row>
    <row r="5" spans="1:12" x14ac:dyDescent="0.2">
      <c r="A5" s="164">
        <v>2459</v>
      </c>
      <c r="B5" s="164">
        <v>2552</v>
      </c>
      <c r="C5" s="164">
        <v>2655</v>
      </c>
      <c r="D5" s="164">
        <v>2673</v>
      </c>
      <c r="E5" s="164">
        <v>2752</v>
      </c>
      <c r="F5" s="164">
        <v>2777</v>
      </c>
      <c r="G5" s="164">
        <v>2848</v>
      </c>
      <c r="H5" s="164">
        <v>2916</v>
      </c>
      <c r="I5" s="164">
        <v>2952</v>
      </c>
      <c r="J5" s="164">
        <v>3049</v>
      </c>
      <c r="K5" s="164">
        <v>3146</v>
      </c>
      <c r="L5" s="164">
        <v>3245</v>
      </c>
    </row>
    <row r="6" spans="1:12" x14ac:dyDescent="0.2">
      <c r="A6" s="164">
        <v>2531</v>
      </c>
      <c r="B6" s="164">
        <v>2627</v>
      </c>
      <c r="C6" s="164">
        <v>2732</v>
      </c>
      <c r="D6" s="164">
        <v>2749</v>
      </c>
      <c r="E6" s="164">
        <v>2828</v>
      </c>
      <c r="F6" s="164">
        <v>2854</v>
      </c>
      <c r="G6" s="164">
        <v>2925</v>
      </c>
      <c r="H6" s="164">
        <v>2991</v>
      </c>
      <c r="I6" s="164">
        <v>3029</v>
      </c>
      <c r="J6" s="164">
        <v>3127</v>
      </c>
      <c r="K6" s="164">
        <v>3222</v>
      </c>
      <c r="L6" s="164">
        <v>3324</v>
      </c>
    </row>
    <row r="7" spans="1:12" x14ac:dyDescent="0.2">
      <c r="A7" s="164">
        <v>2608</v>
      </c>
      <c r="B7" s="164">
        <v>2704</v>
      </c>
      <c r="C7" s="164">
        <v>2806</v>
      </c>
      <c r="D7" s="164">
        <v>2824</v>
      </c>
      <c r="E7" s="164">
        <v>2905</v>
      </c>
      <c r="F7" s="164">
        <v>2926</v>
      </c>
      <c r="G7" s="164">
        <v>3002</v>
      </c>
      <c r="H7" s="164">
        <v>3067</v>
      </c>
      <c r="I7" s="164">
        <v>3105</v>
      </c>
      <c r="J7" s="164">
        <v>3203</v>
      </c>
      <c r="K7" s="164">
        <v>3298</v>
      </c>
      <c r="L7" s="164">
        <v>3399</v>
      </c>
    </row>
    <row r="8" spans="1:12" x14ac:dyDescent="0.2">
      <c r="A8" s="164">
        <v>2684</v>
      </c>
      <c r="B8" s="164">
        <v>2779</v>
      </c>
      <c r="C8" s="164">
        <v>2884</v>
      </c>
      <c r="D8" s="164">
        <v>2899</v>
      </c>
      <c r="E8" s="164">
        <v>2980</v>
      </c>
      <c r="F8" s="164">
        <v>3002</v>
      </c>
      <c r="G8" s="164">
        <v>3078</v>
      </c>
      <c r="H8" s="164">
        <v>3144</v>
      </c>
      <c r="I8" s="164">
        <v>3181</v>
      </c>
      <c r="J8" s="164">
        <v>3279</v>
      </c>
      <c r="K8" s="164">
        <v>3371</v>
      </c>
      <c r="L8" s="164">
        <v>3475</v>
      </c>
    </row>
    <row r="9" spans="1:12" x14ac:dyDescent="0.2">
      <c r="A9" s="164">
        <v>2758</v>
      </c>
      <c r="B9" s="164">
        <v>2848</v>
      </c>
      <c r="C9" s="164">
        <v>2952</v>
      </c>
      <c r="D9" s="164">
        <v>2972</v>
      </c>
      <c r="E9" s="164">
        <v>3049</v>
      </c>
      <c r="F9" s="164">
        <v>3076</v>
      </c>
      <c r="G9" s="164">
        <v>3149</v>
      </c>
      <c r="H9" s="164">
        <v>3217</v>
      </c>
      <c r="I9" s="164">
        <v>3253</v>
      </c>
      <c r="J9" s="164">
        <v>3350</v>
      </c>
      <c r="K9" s="164">
        <v>3442</v>
      </c>
      <c r="L9" s="164">
        <v>3544</v>
      </c>
    </row>
    <row r="10" spans="1:12" x14ac:dyDescent="0.2">
      <c r="A10" s="164">
        <v>2828</v>
      </c>
      <c r="B10" s="164">
        <v>2922</v>
      </c>
      <c r="C10" s="164">
        <v>3025</v>
      </c>
      <c r="D10" s="164">
        <v>3043</v>
      </c>
      <c r="E10" s="164">
        <v>3122</v>
      </c>
      <c r="F10" s="164">
        <v>3148</v>
      </c>
      <c r="G10" s="164">
        <v>3222</v>
      </c>
      <c r="H10" s="164">
        <v>3286</v>
      </c>
      <c r="I10" s="164">
        <v>3325</v>
      </c>
      <c r="J10" s="164">
        <v>3423</v>
      </c>
      <c r="K10" s="164">
        <v>3517</v>
      </c>
      <c r="L10" s="164">
        <v>3619</v>
      </c>
    </row>
    <row r="11" spans="1:12" x14ac:dyDescent="0.2">
      <c r="A11" s="164">
        <v>3064</v>
      </c>
      <c r="B11" s="164">
        <v>3171</v>
      </c>
      <c r="C11" s="164">
        <v>3288</v>
      </c>
      <c r="D11" s="164">
        <v>3314</v>
      </c>
      <c r="E11" s="164">
        <v>3404</v>
      </c>
      <c r="F11" s="164">
        <v>3435</v>
      </c>
      <c r="G11" s="164">
        <v>3518</v>
      </c>
      <c r="H11" s="164">
        <v>3598</v>
      </c>
      <c r="I11" s="164">
        <v>3638</v>
      </c>
      <c r="J11" s="164">
        <v>3749</v>
      </c>
      <c r="K11" s="164">
        <v>3858</v>
      </c>
      <c r="L11" s="164">
        <v>3979</v>
      </c>
    </row>
    <row r="12" spans="1:12" x14ac:dyDescent="0.2">
      <c r="A12" s="164">
        <v>3140</v>
      </c>
      <c r="B12" s="164">
        <v>3245</v>
      </c>
      <c r="C12" s="164">
        <v>3365</v>
      </c>
      <c r="D12" s="164">
        <v>3388</v>
      </c>
      <c r="E12" s="164">
        <v>3481</v>
      </c>
      <c r="F12" s="164">
        <v>3509</v>
      </c>
      <c r="G12" s="164">
        <v>3593</v>
      </c>
      <c r="H12" s="164">
        <v>3669</v>
      </c>
      <c r="I12" s="164">
        <v>3715</v>
      </c>
      <c r="J12" s="164">
        <v>3827</v>
      </c>
      <c r="K12" s="164">
        <v>3933</v>
      </c>
      <c r="L12" s="164">
        <v>4055</v>
      </c>
    </row>
    <row r="13" spans="1:12" x14ac:dyDescent="0.2">
      <c r="A13" s="164">
        <v>3218</v>
      </c>
      <c r="B13" s="164">
        <v>3327</v>
      </c>
      <c r="C13" s="164">
        <v>3446</v>
      </c>
      <c r="D13" s="164">
        <v>3468</v>
      </c>
      <c r="E13" s="164">
        <v>3561</v>
      </c>
      <c r="F13" s="164">
        <v>3589</v>
      </c>
      <c r="G13" s="164">
        <v>3674</v>
      </c>
      <c r="H13" s="164">
        <v>3749</v>
      </c>
      <c r="I13" s="164">
        <v>3794</v>
      </c>
      <c r="J13" s="164">
        <v>3906</v>
      </c>
      <c r="K13" s="164">
        <v>4014</v>
      </c>
      <c r="L13" s="164">
        <v>4136</v>
      </c>
    </row>
    <row r="14" spans="1:12" x14ac:dyDescent="0.2">
      <c r="A14" s="164">
        <v>3297</v>
      </c>
      <c r="B14" s="164">
        <v>3403</v>
      </c>
      <c r="C14" s="164">
        <v>3520</v>
      </c>
      <c r="D14" s="164">
        <v>3544</v>
      </c>
      <c r="E14" s="164">
        <v>3635</v>
      </c>
      <c r="F14" s="164">
        <v>3667</v>
      </c>
      <c r="G14" s="164">
        <v>3748</v>
      </c>
      <c r="H14" s="164">
        <v>3827</v>
      </c>
      <c r="I14" s="164">
        <v>3868</v>
      </c>
      <c r="J14" s="164">
        <v>3982</v>
      </c>
      <c r="K14" s="164">
        <v>4087</v>
      </c>
      <c r="L14" s="164">
        <v>4209</v>
      </c>
    </row>
    <row r="15" spans="1:12" x14ac:dyDescent="0.2">
      <c r="A15" s="164">
        <v>3365</v>
      </c>
      <c r="B15" s="164">
        <v>3475</v>
      </c>
      <c r="C15" s="164">
        <v>3593</v>
      </c>
      <c r="D15" s="164">
        <v>3619</v>
      </c>
      <c r="E15" s="164">
        <v>3709</v>
      </c>
      <c r="F15" s="164">
        <v>3738</v>
      </c>
      <c r="G15" s="164">
        <v>3821</v>
      </c>
      <c r="H15" s="164">
        <v>3899</v>
      </c>
      <c r="I15" s="164">
        <v>3941</v>
      </c>
      <c r="J15" s="164">
        <v>4055</v>
      </c>
      <c r="K15" s="164">
        <v>4162</v>
      </c>
      <c r="L15" s="164">
        <v>4281</v>
      </c>
    </row>
    <row r="16" spans="1:12" x14ac:dyDescent="0.2">
      <c r="A16" s="164">
        <v>3606</v>
      </c>
      <c r="B16" s="164">
        <v>3726</v>
      </c>
      <c r="C16" s="164">
        <v>3864</v>
      </c>
      <c r="D16" s="164">
        <v>3893</v>
      </c>
      <c r="E16" s="164">
        <v>3993</v>
      </c>
      <c r="F16" s="164">
        <v>4028</v>
      </c>
      <c r="G16" s="164">
        <v>4122</v>
      </c>
      <c r="H16" s="164">
        <v>4210</v>
      </c>
      <c r="I16" s="164">
        <v>4257</v>
      </c>
      <c r="J16" s="164">
        <v>4385</v>
      </c>
      <c r="K16" s="164">
        <v>4509</v>
      </c>
      <c r="L16" s="164">
        <v>4644</v>
      </c>
    </row>
    <row r="17" spans="1:12" x14ac:dyDescent="0.2">
      <c r="A17" s="164">
        <v>3677</v>
      </c>
      <c r="B17" s="164">
        <v>3799</v>
      </c>
      <c r="C17" s="164">
        <v>3933</v>
      </c>
      <c r="D17" s="164">
        <v>3965</v>
      </c>
      <c r="E17" s="164">
        <v>4062</v>
      </c>
      <c r="F17" s="164">
        <v>4100</v>
      </c>
      <c r="G17" s="164">
        <v>4193</v>
      </c>
      <c r="H17" s="164">
        <v>4283</v>
      </c>
      <c r="I17" s="164">
        <v>4329</v>
      </c>
      <c r="J17" s="164">
        <v>4460</v>
      </c>
      <c r="K17" s="164">
        <v>4579</v>
      </c>
      <c r="L17" s="164">
        <v>4718</v>
      </c>
    </row>
    <row r="18" spans="1:12" x14ac:dyDescent="0.2">
      <c r="A18" s="164">
        <v>3753</v>
      </c>
      <c r="B18" s="164">
        <v>3876</v>
      </c>
      <c r="C18" s="164">
        <v>4010</v>
      </c>
      <c r="D18" s="164">
        <v>4039</v>
      </c>
      <c r="E18" s="164">
        <v>4139</v>
      </c>
      <c r="F18" s="164">
        <v>4176</v>
      </c>
      <c r="G18" s="164">
        <v>4267</v>
      </c>
      <c r="H18" s="164">
        <v>4358</v>
      </c>
      <c r="I18" s="164">
        <v>4404</v>
      </c>
      <c r="J18" s="164">
        <v>4535</v>
      </c>
      <c r="K18" s="164">
        <v>4657</v>
      </c>
      <c r="L18" s="164">
        <v>4794</v>
      </c>
    </row>
    <row r="19" spans="1:12" x14ac:dyDescent="0.2">
      <c r="A19" s="164">
        <v>3824</v>
      </c>
      <c r="B19" s="164">
        <v>3945</v>
      </c>
      <c r="C19" s="164">
        <v>4082</v>
      </c>
      <c r="D19" s="164">
        <v>4112</v>
      </c>
      <c r="E19" s="164">
        <v>4210</v>
      </c>
      <c r="F19" s="164">
        <v>4246</v>
      </c>
      <c r="G19" s="164">
        <v>4342</v>
      </c>
      <c r="H19" s="164">
        <v>4432</v>
      </c>
      <c r="I19" s="164">
        <v>4474</v>
      </c>
      <c r="J19" s="164">
        <v>4605</v>
      </c>
      <c r="K19" s="164">
        <v>4727</v>
      </c>
      <c r="L19" s="164">
        <v>4865</v>
      </c>
    </row>
    <row r="20" spans="1:12" x14ac:dyDescent="0.2">
      <c r="A20" s="164">
        <v>3906</v>
      </c>
      <c r="B20" s="164">
        <v>4029</v>
      </c>
      <c r="C20" s="164">
        <v>4165</v>
      </c>
      <c r="D20" s="164">
        <v>4195</v>
      </c>
      <c r="E20" s="164">
        <v>4295</v>
      </c>
      <c r="F20" s="164">
        <v>4332</v>
      </c>
      <c r="G20" s="164">
        <v>4425</v>
      </c>
      <c r="H20" s="164">
        <v>4515</v>
      </c>
      <c r="I20" s="164">
        <v>4560</v>
      </c>
      <c r="J20" s="164">
        <v>4691</v>
      </c>
      <c r="K20" s="164">
        <v>4811</v>
      </c>
      <c r="L20" s="164">
        <v>4950</v>
      </c>
    </row>
    <row r="21" spans="1:12" x14ac:dyDescent="0.2">
      <c r="A21" s="164">
        <v>3974</v>
      </c>
      <c r="B21" s="164">
        <v>4094</v>
      </c>
      <c r="C21" s="164">
        <v>4230</v>
      </c>
      <c r="D21" s="164">
        <v>4259</v>
      </c>
      <c r="E21" s="164">
        <v>4358</v>
      </c>
      <c r="F21" s="164">
        <v>4394</v>
      </c>
      <c r="G21" s="164">
        <v>4489</v>
      </c>
      <c r="H21" s="164">
        <v>4578</v>
      </c>
      <c r="I21" s="164">
        <v>4622</v>
      </c>
      <c r="J21" s="164">
        <v>4755</v>
      </c>
      <c r="K21" s="164">
        <v>4874</v>
      </c>
      <c r="L21" s="164">
        <v>5011</v>
      </c>
    </row>
    <row r="22" spans="1:12" x14ac:dyDescent="0.2">
      <c r="A22" s="164">
        <v>4210</v>
      </c>
      <c r="B22" s="164">
        <v>4345</v>
      </c>
      <c r="C22" s="164">
        <v>4497</v>
      </c>
      <c r="D22" s="164">
        <v>4535</v>
      </c>
      <c r="E22" s="164">
        <v>4643</v>
      </c>
      <c r="F22" s="164">
        <v>4683</v>
      </c>
      <c r="G22" s="164">
        <v>4789</v>
      </c>
      <c r="H22" s="164">
        <v>4892</v>
      </c>
      <c r="I22" s="164">
        <v>4940</v>
      </c>
      <c r="J22" s="164">
        <v>5085</v>
      </c>
      <c r="K22" s="164">
        <v>5221</v>
      </c>
      <c r="L22" s="164">
        <v>5377</v>
      </c>
    </row>
    <row r="23" spans="1:12" x14ac:dyDescent="0.2">
      <c r="A23" s="164">
        <v>4286</v>
      </c>
      <c r="B23" s="164">
        <v>4422</v>
      </c>
      <c r="C23" s="164">
        <v>4574</v>
      </c>
      <c r="D23" s="164">
        <v>4612</v>
      </c>
      <c r="E23" s="164">
        <v>4719</v>
      </c>
      <c r="F23" s="164">
        <v>4761</v>
      </c>
      <c r="G23" s="164">
        <v>4865</v>
      </c>
      <c r="H23" s="164">
        <v>4967</v>
      </c>
      <c r="I23" s="164">
        <v>5016</v>
      </c>
      <c r="J23" s="164">
        <v>5161</v>
      </c>
      <c r="K23" s="164">
        <v>5296</v>
      </c>
      <c r="L23" s="164">
        <v>5452</v>
      </c>
    </row>
    <row r="24" spans="1:12" x14ac:dyDescent="0.2">
      <c r="A24" s="164">
        <v>4363</v>
      </c>
      <c r="B24" s="164">
        <v>4497</v>
      </c>
      <c r="C24" s="164">
        <v>4649</v>
      </c>
      <c r="D24" s="164">
        <v>4683</v>
      </c>
      <c r="E24" s="164">
        <v>4796</v>
      </c>
      <c r="F24" s="164">
        <v>4836</v>
      </c>
      <c r="G24" s="164">
        <v>4940</v>
      </c>
      <c r="H24" s="164">
        <v>5042</v>
      </c>
      <c r="I24" s="164">
        <v>5092</v>
      </c>
      <c r="J24" s="164">
        <v>5238</v>
      </c>
      <c r="K24" s="164">
        <v>5373</v>
      </c>
      <c r="L24" s="164">
        <v>5530</v>
      </c>
    </row>
    <row r="25" spans="1:12" x14ac:dyDescent="0.2">
      <c r="A25" s="164">
        <v>4438</v>
      </c>
      <c r="B25" s="164">
        <v>4574</v>
      </c>
      <c r="C25" s="164">
        <v>4726</v>
      </c>
      <c r="D25" s="164">
        <v>4761</v>
      </c>
      <c r="E25" s="164">
        <v>4872</v>
      </c>
      <c r="F25" s="164">
        <v>4912</v>
      </c>
      <c r="G25" s="164">
        <v>5016</v>
      </c>
      <c r="H25" s="164">
        <v>5118</v>
      </c>
      <c r="I25" s="164">
        <v>5169</v>
      </c>
      <c r="J25" s="164">
        <v>5313</v>
      </c>
      <c r="K25" s="164">
        <v>5448</v>
      </c>
      <c r="L25" s="164">
        <v>5602</v>
      </c>
    </row>
    <row r="26" spans="1:12" x14ac:dyDescent="0.2">
      <c r="A26" s="164">
        <v>4515</v>
      </c>
      <c r="B26" s="164">
        <v>4649</v>
      </c>
      <c r="C26" s="164">
        <v>4800</v>
      </c>
      <c r="D26" s="164">
        <v>4836</v>
      </c>
      <c r="E26" s="164">
        <v>4945</v>
      </c>
      <c r="F26" s="164">
        <v>4990</v>
      </c>
      <c r="G26" s="164">
        <v>5092</v>
      </c>
      <c r="H26" s="164">
        <v>5194</v>
      </c>
      <c r="I26" s="164">
        <v>5241</v>
      </c>
      <c r="J26" s="164">
        <v>5390</v>
      </c>
      <c r="K26" s="164">
        <v>5524</v>
      </c>
      <c r="L26" s="164">
        <v>5680</v>
      </c>
    </row>
    <row r="27" spans="1:12" x14ac:dyDescent="0.2">
      <c r="A27" s="164">
        <v>4749</v>
      </c>
      <c r="B27" s="164">
        <v>4899</v>
      </c>
      <c r="C27" s="164">
        <v>5063</v>
      </c>
      <c r="D27" s="164">
        <v>5108</v>
      </c>
      <c r="E27" s="164">
        <v>5227</v>
      </c>
      <c r="F27" s="164">
        <v>5276</v>
      </c>
      <c r="G27" s="164">
        <v>5390</v>
      </c>
      <c r="H27" s="164">
        <v>5503</v>
      </c>
      <c r="I27" s="164">
        <v>5556</v>
      </c>
      <c r="J27" s="164">
        <v>5717</v>
      </c>
      <c r="K27" s="164">
        <v>5867</v>
      </c>
      <c r="L27" s="164">
        <v>6039</v>
      </c>
    </row>
    <row r="28" spans="1:12" x14ac:dyDescent="0.2">
      <c r="A28" s="164">
        <v>4822</v>
      </c>
      <c r="B28" s="164">
        <v>4968</v>
      </c>
      <c r="C28" s="164">
        <v>5138</v>
      </c>
      <c r="D28" s="164">
        <v>5178</v>
      </c>
      <c r="E28" s="164">
        <v>5297</v>
      </c>
      <c r="F28" s="164">
        <v>5348</v>
      </c>
      <c r="G28" s="164">
        <v>5461</v>
      </c>
      <c r="H28" s="164">
        <v>5573</v>
      </c>
      <c r="I28" s="164">
        <v>5629</v>
      </c>
      <c r="J28" s="164">
        <v>5789</v>
      </c>
      <c r="K28" s="164">
        <v>5938</v>
      </c>
      <c r="L28" s="164">
        <v>6113</v>
      </c>
    </row>
    <row r="29" spans="1:12" x14ac:dyDescent="0.2">
      <c r="A29" s="164">
        <v>4893</v>
      </c>
      <c r="B29" s="164">
        <v>5042</v>
      </c>
      <c r="C29" s="164">
        <v>5210</v>
      </c>
      <c r="D29" s="164">
        <v>5251</v>
      </c>
      <c r="E29" s="164">
        <v>5372</v>
      </c>
      <c r="F29" s="164">
        <v>5417</v>
      </c>
      <c r="G29" s="164">
        <v>5532</v>
      </c>
      <c r="H29" s="164">
        <v>5647</v>
      </c>
      <c r="I29" s="164">
        <v>5699</v>
      </c>
      <c r="J29" s="164">
        <v>5859</v>
      </c>
      <c r="K29" s="164">
        <v>6011</v>
      </c>
      <c r="L29" s="164">
        <v>6185</v>
      </c>
    </row>
    <row r="30" spans="1:12" x14ac:dyDescent="0.2">
      <c r="A30" s="164">
        <v>4968</v>
      </c>
      <c r="B30" s="164">
        <v>5118</v>
      </c>
      <c r="C30" s="164">
        <v>5285</v>
      </c>
      <c r="D30" s="164">
        <v>5327</v>
      </c>
      <c r="E30" s="164">
        <v>5447</v>
      </c>
      <c r="F30" s="164">
        <v>5497</v>
      </c>
      <c r="G30" s="164">
        <v>5609</v>
      </c>
      <c r="H30" s="164">
        <v>5719</v>
      </c>
      <c r="I30" s="164">
        <v>5776</v>
      </c>
      <c r="J30" s="164">
        <v>5937</v>
      </c>
      <c r="K30" s="164">
        <v>6087</v>
      </c>
      <c r="L30" s="164">
        <v>6256</v>
      </c>
    </row>
    <row r="31" spans="1:12" x14ac:dyDescent="0.2">
      <c r="A31" s="164">
        <v>5039</v>
      </c>
      <c r="B31" s="164">
        <v>5189</v>
      </c>
      <c r="C31" s="164">
        <v>5355</v>
      </c>
      <c r="D31" s="164">
        <v>5399</v>
      </c>
      <c r="E31" s="164">
        <v>5518</v>
      </c>
      <c r="F31" s="164">
        <v>5566</v>
      </c>
      <c r="G31" s="164">
        <v>5680</v>
      </c>
      <c r="H31" s="164">
        <v>5793</v>
      </c>
      <c r="I31" s="164">
        <v>5846</v>
      </c>
      <c r="J31" s="164">
        <v>6010</v>
      </c>
      <c r="K31" s="164">
        <v>6158</v>
      </c>
      <c r="L31" s="164">
        <v>6330</v>
      </c>
    </row>
    <row r="32" spans="1:12" x14ac:dyDescent="0.2">
      <c r="A32" s="164">
        <v>5119</v>
      </c>
      <c r="B32" s="164">
        <v>5268</v>
      </c>
      <c r="C32" s="164">
        <v>5435</v>
      </c>
      <c r="D32" s="164">
        <v>5476</v>
      </c>
      <c r="E32" s="164">
        <v>5599</v>
      </c>
      <c r="F32" s="164">
        <v>5647</v>
      </c>
      <c r="G32" s="164">
        <v>5759</v>
      </c>
      <c r="H32" s="164">
        <v>5873</v>
      </c>
      <c r="I32" s="164">
        <v>5926</v>
      </c>
      <c r="J32" s="164">
        <v>6089</v>
      </c>
      <c r="K32" s="164">
        <v>6234</v>
      </c>
      <c r="L32" s="164">
        <v>6409</v>
      </c>
    </row>
    <row r="33" spans="1:12" x14ac:dyDescent="0.2">
      <c r="A33" s="164">
        <v>5364</v>
      </c>
      <c r="B33" s="164">
        <v>5527</v>
      </c>
      <c r="C33" s="164">
        <v>5710</v>
      </c>
      <c r="D33" s="164">
        <v>5757</v>
      </c>
      <c r="E33" s="164">
        <v>5888</v>
      </c>
      <c r="F33" s="164">
        <v>5940</v>
      </c>
      <c r="G33" s="164">
        <v>6065</v>
      </c>
      <c r="H33" s="164">
        <v>6190</v>
      </c>
      <c r="I33" s="164">
        <v>6247</v>
      </c>
      <c r="J33" s="164">
        <v>6426</v>
      </c>
      <c r="K33" s="164">
        <v>6588</v>
      </c>
      <c r="L33" s="164">
        <v>6778</v>
      </c>
    </row>
    <row r="34" spans="1:12" x14ac:dyDescent="0.2">
      <c r="A34" s="164">
        <v>5434</v>
      </c>
      <c r="B34" s="164">
        <v>5599</v>
      </c>
      <c r="C34" s="164">
        <v>5779</v>
      </c>
      <c r="D34" s="164">
        <v>5831</v>
      </c>
      <c r="E34" s="164">
        <v>5957</v>
      </c>
      <c r="F34" s="164">
        <v>6012</v>
      </c>
      <c r="G34" s="164">
        <v>6134</v>
      </c>
      <c r="H34" s="164">
        <v>6260</v>
      </c>
      <c r="I34" s="164">
        <v>6318</v>
      </c>
      <c r="J34" s="164">
        <v>6495</v>
      </c>
      <c r="K34" s="164">
        <v>6659</v>
      </c>
      <c r="L34" s="164">
        <v>6850</v>
      </c>
    </row>
    <row r="35" spans="1:12" x14ac:dyDescent="0.2">
      <c r="A35" s="164">
        <v>5511</v>
      </c>
      <c r="B35" s="164">
        <v>5675</v>
      </c>
      <c r="C35" s="164">
        <v>5858</v>
      </c>
      <c r="D35" s="164">
        <v>5906</v>
      </c>
      <c r="E35" s="164">
        <v>6035</v>
      </c>
      <c r="F35" s="164">
        <v>6089</v>
      </c>
      <c r="G35" s="164">
        <v>6212</v>
      </c>
      <c r="H35" s="164">
        <v>6337</v>
      </c>
      <c r="I35" s="164">
        <v>6394</v>
      </c>
      <c r="J35" s="164">
        <v>6573</v>
      </c>
      <c r="K35" s="164">
        <v>6735</v>
      </c>
      <c r="L35" s="164">
        <v>6928</v>
      </c>
    </row>
    <row r="36" spans="1:12" x14ac:dyDescent="0.2">
      <c r="A36" s="164">
        <v>5581</v>
      </c>
      <c r="B36" s="164">
        <v>5746</v>
      </c>
      <c r="C36" s="164">
        <v>5927</v>
      </c>
      <c r="D36" s="164">
        <v>5975</v>
      </c>
      <c r="E36" s="164">
        <v>6106</v>
      </c>
      <c r="F36" s="164">
        <v>6159</v>
      </c>
      <c r="G36" s="164">
        <v>6282</v>
      </c>
      <c r="H36" s="164">
        <v>6408</v>
      </c>
      <c r="I36" s="164">
        <v>6467</v>
      </c>
      <c r="J36" s="164">
        <v>6644</v>
      </c>
      <c r="K36" s="164">
        <v>6808</v>
      </c>
      <c r="L36" s="164">
        <v>6998</v>
      </c>
    </row>
    <row r="37" spans="1:12" x14ac:dyDescent="0.2">
      <c r="A37" s="164">
        <v>5657</v>
      </c>
      <c r="B37" s="164">
        <v>5819</v>
      </c>
      <c r="C37" s="164">
        <v>6005</v>
      </c>
      <c r="D37" s="164">
        <v>6052</v>
      </c>
      <c r="E37" s="164">
        <v>6180</v>
      </c>
      <c r="F37" s="164">
        <v>6233</v>
      </c>
      <c r="G37" s="164">
        <v>6358</v>
      </c>
      <c r="H37" s="164">
        <v>6485</v>
      </c>
      <c r="I37" s="164">
        <v>6544</v>
      </c>
      <c r="J37" s="164">
        <v>6718</v>
      </c>
      <c r="K37" s="164">
        <v>6881</v>
      </c>
      <c r="L37" s="164">
        <v>7073</v>
      </c>
    </row>
    <row r="38" spans="1:12" x14ac:dyDescent="0.2">
      <c r="A38" s="164">
        <v>5893</v>
      </c>
      <c r="B38" s="164">
        <v>6070</v>
      </c>
      <c r="C38" s="164">
        <v>6377</v>
      </c>
      <c r="D38" s="164">
        <v>6433</v>
      </c>
      <c r="E38" s="164">
        <v>6592</v>
      </c>
      <c r="F38" s="164">
        <v>6656</v>
      </c>
      <c r="G38" s="164">
        <v>6808</v>
      </c>
      <c r="H38" s="164">
        <v>6957</v>
      </c>
      <c r="I38" s="164">
        <v>7029</v>
      </c>
      <c r="J38" s="164">
        <v>7245</v>
      </c>
      <c r="K38" s="164">
        <v>7444</v>
      </c>
      <c r="L38" s="164">
        <v>7434</v>
      </c>
    </row>
    <row r="39" spans="1:12" x14ac:dyDescent="0.2">
      <c r="A39" s="164">
        <v>5969</v>
      </c>
      <c r="B39" s="164">
        <v>6145</v>
      </c>
      <c r="C39" s="164">
        <v>6453</v>
      </c>
      <c r="D39" s="164">
        <v>6508</v>
      </c>
      <c r="E39" s="164">
        <v>6669</v>
      </c>
      <c r="F39" s="164">
        <v>6731</v>
      </c>
      <c r="G39" s="164">
        <v>6881</v>
      </c>
      <c r="H39" s="164">
        <v>7034</v>
      </c>
      <c r="I39" s="164">
        <v>7107</v>
      </c>
      <c r="J39" s="164">
        <v>7320</v>
      </c>
      <c r="K39" s="164">
        <v>7521</v>
      </c>
      <c r="L39" s="164">
        <v>7510</v>
      </c>
    </row>
    <row r="40" spans="1:12" x14ac:dyDescent="0.2">
      <c r="A40" s="164">
        <v>6039</v>
      </c>
      <c r="B40" s="164">
        <v>6218</v>
      </c>
      <c r="C40" s="164">
        <v>6523</v>
      </c>
      <c r="D40" s="164">
        <v>6579</v>
      </c>
      <c r="E40" s="164">
        <v>6739</v>
      </c>
      <c r="F40" s="164">
        <v>6803</v>
      </c>
      <c r="G40" s="164">
        <v>6955</v>
      </c>
      <c r="H40" s="164">
        <v>7107</v>
      </c>
      <c r="I40" s="164">
        <v>7176</v>
      </c>
      <c r="J40" s="164">
        <v>7391</v>
      </c>
      <c r="K40" s="164">
        <v>7592</v>
      </c>
      <c r="L40" s="164">
        <v>7582</v>
      </c>
    </row>
    <row r="41" spans="1:12" x14ac:dyDescent="0.2">
      <c r="A41" s="164">
        <v>6116</v>
      </c>
      <c r="B41" s="164">
        <v>6293</v>
      </c>
      <c r="C41" s="164">
        <v>6601</v>
      </c>
      <c r="D41" s="164">
        <v>6656</v>
      </c>
      <c r="E41" s="164">
        <v>6815</v>
      </c>
      <c r="F41" s="164">
        <v>6878</v>
      </c>
      <c r="G41" s="164">
        <v>7029</v>
      </c>
      <c r="H41" s="164">
        <v>7183</v>
      </c>
      <c r="I41" s="164">
        <v>7254</v>
      </c>
      <c r="J41" s="164">
        <v>7468</v>
      </c>
      <c r="K41" s="164">
        <v>7667</v>
      </c>
      <c r="L41" s="164">
        <v>7659</v>
      </c>
    </row>
    <row r="42" spans="1:12" x14ac:dyDescent="0.2">
      <c r="A42" s="164">
        <v>6187</v>
      </c>
      <c r="B42" s="164">
        <v>6366</v>
      </c>
      <c r="C42" s="164">
        <v>6670</v>
      </c>
      <c r="D42" s="164">
        <v>6727</v>
      </c>
      <c r="E42" s="164">
        <v>6887</v>
      </c>
      <c r="F42" s="164">
        <v>6949</v>
      </c>
      <c r="G42" s="164">
        <v>7103</v>
      </c>
      <c r="H42" s="164">
        <v>7254</v>
      </c>
      <c r="I42" s="164">
        <v>7324</v>
      </c>
      <c r="J42" s="164">
        <v>7542</v>
      </c>
      <c r="K42" s="164">
        <v>7740</v>
      </c>
      <c r="L42" s="164">
        <v>7729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Нагрузки</vt:lpstr>
      <vt:lpstr>Рамы СтУ</vt:lpstr>
      <vt:lpstr>Полки наборные </vt:lpstr>
      <vt:lpstr>Рамы СтУ Розница</vt:lpstr>
      <vt:lpstr>Балки и Полки-вкладыши</vt:lpstr>
      <vt:lpstr>Элементы</vt:lpstr>
      <vt:lpstr>Комплектность Рам СтУ</vt:lpstr>
      <vt:lpstr>Лист1</vt:lpstr>
      <vt:lpstr>System1</vt:lpstr>
      <vt:lpstr>'Комплектность Рам СтУ'!Область_печати</vt:lpstr>
      <vt:lpstr>Нагрузки!Область_печати</vt:lpstr>
      <vt:lpstr>'Полки наборные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StellKo-03</dc:creator>
  <cp:lastModifiedBy>Виталик</cp:lastModifiedBy>
  <cp:lastPrinted>2016-03-28T11:07:40Z</cp:lastPrinted>
  <dcterms:created xsi:type="dcterms:W3CDTF">2015-01-16T10:44:18Z</dcterms:created>
  <dcterms:modified xsi:type="dcterms:W3CDTF">2022-09-16T09:00:57Z</dcterms:modified>
</cp:coreProperties>
</file>